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3\1 квартал 2023\Аналитическая информация об исполнении бюджета за 1 квартал 2023\"/>
    </mc:Choice>
  </mc:AlternateContent>
  <xr:revisionPtr revIDLastSave="0" documentId="13_ncr:1_{86ADBB5A-CFBC-466E-9BE4-83B6C7681A78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O57" i="1" l="1"/>
  <c r="N57" i="1"/>
  <c r="P55" i="1"/>
  <c r="K57" i="1" l="1"/>
  <c r="L57" i="1"/>
  <c r="P8" i="1"/>
  <c r="P9" i="1"/>
  <c r="M10" i="1" l="1"/>
  <c r="M32" i="1"/>
  <c r="M22" i="1"/>
  <c r="P30" i="1" l="1"/>
  <c r="M28" i="1"/>
  <c r="P28" i="1"/>
  <c r="P18" i="1"/>
  <c r="M12" i="1"/>
  <c r="M52" i="1"/>
  <c r="M51" i="1"/>
  <c r="M50" i="1"/>
  <c r="M49" i="1"/>
  <c r="M38" i="1"/>
  <c r="M9" i="1" l="1"/>
  <c r="M11" i="1" l="1"/>
  <c r="M15" i="1"/>
  <c r="M14" i="1"/>
  <c r="P38" i="1"/>
  <c r="P41" i="1"/>
  <c r="P15" i="1"/>
  <c r="P14" i="1"/>
  <c r="P19" i="1"/>
  <c r="P25" i="1"/>
  <c r="P24" i="1"/>
  <c r="P22" i="1" l="1"/>
  <c r="P49" i="1"/>
  <c r="P10" i="1"/>
  <c r="P11" i="1"/>
  <c r="P12" i="1"/>
  <c r="M17" i="1"/>
  <c r="M19" i="1"/>
  <c r="M21" i="1"/>
  <c r="M23" i="1"/>
  <c r="M24" i="1"/>
  <c r="M25" i="1"/>
  <c r="M27" i="1"/>
  <c r="M29" i="1"/>
  <c r="M33" i="1"/>
  <c r="M35" i="1"/>
  <c r="M36" i="1"/>
  <c r="M37" i="1"/>
  <c r="M39" i="1"/>
  <c r="M40" i="1"/>
  <c r="M42" i="1"/>
  <c r="M44" i="1"/>
  <c r="M45" i="1"/>
  <c r="M46" i="1"/>
  <c r="M48" i="1"/>
  <c r="M54" i="1"/>
  <c r="P54" i="1"/>
  <c r="P52" i="1"/>
  <c r="P51" i="1"/>
  <c r="P48" i="1"/>
  <c r="P46" i="1"/>
  <c r="P45" i="1"/>
  <c r="P44" i="1"/>
  <c r="P42" i="1"/>
  <c r="P40" i="1"/>
  <c r="P39" i="1"/>
  <c r="P37" i="1"/>
  <c r="P36" i="1"/>
  <c r="P35" i="1"/>
  <c r="P33" i="1"/>
  <c r="P32" i="1"/>
  <c r="P29" i="1"/>
  <c r="P27" i="1"/>
  <c r="P23" i="1"/>
  <c r="P21" i="1"/>
  <c r="P17" i="1"/>
  <c r="M47" i="1" l="1"/>
  <c r="M31" i="1"/>
  <c r="P53" i="1"/>
  <c r="M53" i="1"/>
  <c r="M43" i="1"/>
  <c r="M34" i="1"/>
  <c r="M26" i="1"/>
  <c r="M20" i="1"/>
  <c r="M16" i="1"/>
  <c r="P47" i="1"/>
  <c r="M41" i="1"/>
  <c r="P26" i="1"/>
  <c r="M8" i="1"/>
  <c r="P43" i="1"/>
  <c r="P50" i="1"/>
  <c r="P31" i="1"/>
  <c r="P20" i="1"/>
  <c r="P16" i="1"/>
  <c r="P34" i="1"/>
  <c r="M57" i="1" l="1"/>
  <c r="P57" i="1"/>
</calcChain>
</file>

<file path=xl/sharedStrings.xml><?xml version="1.0" encoding="utf-8"?>
<sst xmlns="http://schemas.openxmlformats.org/spreadsheetml/2006/main" count="111" uniqueCount="108">
  <si>
    <t>РзПр</t>
  </si>
  <si>
    <t>Исполнено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</si>
  <si>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</si>
  <si>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</si>
  <si>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</si>
  <si>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</si>
  <si>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</si>
  <si>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</si>
  <si>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</si>
  <si>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</si>
  <si>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</si>
  <si>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</si>
  <si>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</si>
  <si>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</si>
  <si>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</si>
  <si>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</si>
  <si>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</si>
  <si>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</si>
  <si>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</si>
  <si>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</si>
  <si>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</si>
  <si>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</si>
  <si>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</si>
  <si>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</si>
  <si>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</si>
  <si>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</si>
  <si>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</si>
  <si>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</si>
  <si>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</si>
  <si>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</si>
  <si>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</si>
  <si>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</si>
  <si>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</si>
  <si>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</si>
  <si>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</si>
  <si>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</si>
  <si>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</si>
  <si>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</si>
  <si>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</si>
  <si>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</si>
  <si>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</si>
  <si>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</si>
  <si>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</si>
  <si>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</si>
  <si>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</si>
  <si>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</si>
  <si>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</si>
  <si>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</si>
  <si>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</si>
  <si>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</si>
  <si>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</si>
  <si>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</si>
  <si>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</si>
  <si>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</si>
  <si>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</si>
  <si>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</si>
  <si>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</si>
  <si>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</si>
  <si>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</si>
  <si>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</si>
  <si>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</si>
  <si>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</si>
  <si>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</si>
  <si>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</si>
  <si>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</si>
  <si>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</si>
  <si>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</si>
  <si>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</si>
  <si>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</si>
  <si>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</si>
  <si>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</si>
  <si>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</si>
  <si>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</si>
  <si>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</si>
  <si>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</si>
  <si>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</si>
  <si>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</si>
  <si>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</si>
  <si>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</si>
  <si>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</si>
  <si>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</si>
  <si>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</si>
  <si>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</si>
  <si>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</si>
  <si>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Наименование расходов</t>
  </si>
  <si>
    <t>тыс. рублей</t>
  </si>
  <si>
    <t>% сводной бюджетной росписи</t>
  </si>
  <si>
    <t>0107</t>
  </si>
  <si>
    <t>0705</t>
  </si>
  <si>
    <t>Профессиональная подготовка, переподготовка и повышение квалификации</t>
  </si>
  <si>
    <t>Итого:</t>
  </si>
  <si>
    <t>Обеспечение проведение выборов и референдумов</t>
  </si>
  <si>
    <t>Массовый спорт</t>
  </si>
  <si>
    <t>1102</t>
  </si>
  <si>
    <t>Водное хозяйство</t>
  </si>
  <si>
    <t>0406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</si>
  <si>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</si>
  <si>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</si>
  <si>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</si>
  <si>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</si>
  <si>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 xml:space="preserve">Аналитические данные о расходах бюджета городского округа Истра Московской области по разделам и подразделам классификации расходов бюджета за отчетный период текущего финансового года в сравнении с соотвествующим периодом прошлого года (по состоянию на 01.04.2023 года) </t>
  </si>
  <si>
    <t>за 1 квартал 2022 год</t>
  </si>
  <si>
    <t>за 1 квартал 2023 год</t>
  </si>
  <si>
    <t>1400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</si>
  <si>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</si>
  <si>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</si>
  <si>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Утвержденный бюджет (в редакции Решения СД  от (16.02.2022 № 3/2), тыс. рублей</t>
  </si>
  <si>
    <t>Утвержденный бюджет (в редакции Решения СД  от (24.03.2023 № 1/2),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</si>
</sst>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,"/>
    <numFmt numFmtId="166" formatCode="#,##0.00_ ;[Red]\-#,##0.00\ "/>
  </numFmts>
  <fonts count="12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</font>
    <font>
      <sz val="8"/>
      <color rgb="FF000000"/>
      <name val="Arial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40">
    <xf numFmtId="0" fontId="0" fillId="0" borderId="0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  <xf numFmtId="0" fontId="6" fillId="0" borderId="2"/>
  </cellStyleXfs>
  <cellXfs count="99">
    <xf numFmtId="0" fontId="0" fillId="0" borderId="0" xfId="0"/>
    <xf numFmtId="0" fontId="1" fillId="2" borderId="5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164" fontId="0" fillId="0" borderId="0" xfId="0" applyNumberFormat="1"/>
    <xf numFmtId="4" fontId="0" fillId="0" borderId="0" xfId="0" applyNumberFormat="1"/>
    <xf numFmtId="165" fontId="8" fillId="2" borderId="8" xfId="0" applyNumberFormat="1" applyFont="1" applyFill="1" applyBorder="1" applyAlignment="1">
      <alignment horizontal="right" vertical="center"/>
    </xf>
    <xf numFmtId="165" fontId="7" fillId="2" borderId="11" xfId="0" applyNumberFormat="1" applyFont="1" applyFill="1" applyBorder="1" applyAlignment="1">
      <alignment horizontal="right" vertical="center"/>
    </xf>
    <xf numFmtId="165" fontId="7" fillId="2" borderId="8" xfId="0" applyNumberFormat="1" applyFont="1" applyFill="1" applyBorder="1" applyAlignment="1">
      <alignment horizontal="right" vertical="center"/>
    </xf>
    <xf numFmtId="165" fontId="7" fillId="3" borderId="8" xfId="0" applyNumberFormat="1" applyFont="1" applyFill="1" applyBorder="1" applyAlignment="1">
      <alignment horizontal="right" vertical="center"/>
    </xf>
    <xf numFmtId="165" fontId="8" fillId="2" borderId="14" xfId="0" applyNumberFormat="1" applyFont="1" applyFill="1" applyBorder="1" applyAlignment="1">
      <alignment horizontal="right" vertical="center"/>
    </xf>
    <xf numFmtId="165" fontId="7" fillId="2" borderId="13" xfId="0" applyNumberFormat="1" applyFont="1" applyFill="1" applyBorder="1" applyAlignment="1">
      <alignment horizontal="right" vertical="center"/>
    </xf>
    <xf numFmtId="165" fontId="8" fillId="2" borderId="3" xfId="0" applyNumberFormat="1" applyFont="1" applyFill="1" applyBorder="1" applyAlignment="1">
      <alignment horizontal="right" vertical="center"/>
    </xf>
    <xf numFmtId="165" fontId="7" fillId="2" borderId="3" xfId="0" applyNumberFormat="1" applyFont="1" applyFill="1" applyBorder="1" applyAlignment="1">
      <alignment horizontal="right" vertical="center"/>
    </xf>
    <xf numFmtId="165" fontId="7" fillId="3" borderId="3" xfId="0" applyNumberFormat="1" applyFont="1" applyFill="1" applyBorder="1" applyAlignment="1">
      <alignment horizontal="right" vertical="center"/>
    </xf>
    <xf numFmtId="165" fontId="8" fillId="2" borderId="4" xfId="0" applyNumberFormat="1" applyFont="1" applyFill="1" applyBorder="1" applyAlignment="1">
      <alignment horizontal="right" vertical="center"/>
    </xf>
    <xf numFmtId="165" fontId="1" fillId="2" borderId="8" xfId="0" applyNumberFormat="1" applyFont="1" applyFill="1" applyBorder="1" applyAlignment="1">
      <alignment horizontal="right" vertical="center"/>
    </xf>
    <xf numFmtId="165" fontId="1" fillId="2" borderId="3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right" vertical="center"/>
    </xf>
    <xf numFmtId="165" fontId="8" fillId="0" borderId="3" xfId="0" applyNumberFormat="1" applyFont="1" applyBorder="1" applyAlignment="1">
      <alignment horizontal="right" vertical="center"/>
    </xf>
    <xf numFmtId="165" fontId="1" fillId="0" borderId="16" xfId="0" applyNumberFormat="1" applyFont="1" applyBorder="1" applyAlignment="1">
      <alignment horizontal="right" vertical="center"/>
    </xf>
    <xf numFmtId="0" fontId="0" fillId="0" borderId="2" xfId="0" applyBorder="1"/>
    <xf numFmtId="166" fontId="2" fillId="2" borderId="12" xfId="0" applyNumberFormat="1" applyFont="1" applyFill="1" applyBorder="1" applyAlignment="1">
      <alignment horizontal="right" vertical="center"/>
    </xf>
    <xf numFmtId="166" fontId="2" fillId="0" borderId="12" xfId="0" applyNumberFormat="1" applyFont="1" applyBorder="1" applyAlignment="1">
      <alignment horizontal="right" vertical="center"/>
    </xf>
    <xf numFmtId="166" fontId="2" fillId="2" borderId="1" xfId="0" applyNumberFormat="1" applyFont="1" applyFill="1" applyBorder="1" applyAlignment="1">
      <alignment horizontal="right" vertical="center"/>
    </xf>
    <xf numFmtId="166" fontId="2" fillId="2" borderId="3" xfId="0" applyNumberFormat="1" applyFont="1" applyFill="1" applyBorder="1" applyAlignment="1">
      <alignment horizontal="right" vertical="center"/>
    </xf>
    <xf numFmtId="4" fontId="2" fillId="3" borderId="12" xfId="0" applyNumberFormat="1" applyFont="1" applyFill="1" applyBorder="1" applyAlignment="1">
      <alignment horizontal="right" vertical="center"/>
    </xf>
    <xf numFmtId="4" fontId="4" fillId="3" borderId="12" xfId="0" applyNumberFormat="1" applyFont="1" applyFill="1" applyBorder="1" applyAlignment="1">
      <alignment horizontal="right" vertical="center"/>
    </xf>
    <xf numFmtId="4" fontId="1" fillId="3" borderId="12" xfId="0" applyNumberFormat="1" applyFont="1" applyFill="1" applyBorder="1" applyAlignment="1">
      <alignment horizontal="right" vertical="center"/>
    </xf>
    <xf numFmtId="4" fontId="4" fillId="0" borderId="12" xfId="0" applyNumberFormat="1" applyFont="1" applyBorder="1" applyAlignment="1">
      <alignment horizontal="right" vertical="center"/>
    </xf>
    <xf numFmtId="0" fontId="2" fillId="2" borderId="5" xfId="0" applyFont="1" applyFill="1" applyBorder="1" applyAlignment="1">
      <alignment horizontal="left" vertical="center" wrapText="1"/>
    </xf>
    <xf numFmtId="4" fontId="9" fillId="2" borderId="11" xfId="0" applyNumberFormat="1" applyFont="1" applyFill="1" applyBorder="1" applyAlignment="1">
      <alignment horizontal="right" vertical="center"/>
    </xf>
    <xf numFmtId="4" fontId="9" fillId="2" borderId="13" xfId="0" applyNumberFormat="1" applyFont="1" applyFill="1" applyBorder="1" applyAlignment="1">
      <alignment horizontal="right" vertical="center"/>
    </xf>
    <xf numFmtId="4" fontId="10" fillId="2" borderId="8" xfId="0" applyNumberFormat="1" applyFont="1" applyFill="1" applyBorder="1" applyAlignment="1">
      <alignment horizontal="right" vertical="center"/>
    </xf>
    <xf numFmtId="4" fontId="10" fillId="2" borderId="3" xfId="0" applyNumberFormat="1" applyFont="1" applyFill="1" applyBorder="1" applyAlignment="1">
      <alignment horizontal="right" vertical="center"/>
    </xf>
    <xf numFmtId="4" fontId="9" fillId="2" borderId="8" xfId="0" applyNumberFormat="1" applyFont="1" applyFill="1" applyBorder="1" applyAlignment="1">
      <alignment horizontal="right" vertical="center"/>
    </xf>
    <xf numFmtId="4" fontId="9" fillId="2" borderId="3" xfId="0" applyNumberFormat="1" applyFont="1" applyFill="1" applyBorder="1" applyAlignment="1">
      <alignment horizontal="right" vertical="center"/>
    </xf>
    <xf numFmtId="4" fontId="9" fillId="3" borderId="8" xfId="0" applyNumberFormat="1" applyFont="1" applyFill="1" applyBorder="1" applyAlignment="1">
      <alignment horizontal="right" vertical="center"/>
    </xf>
    <xf numFmtId="4" fontId="9" fillId="3" borderId="3" xfId="0" applyNumberFormat="1" applyFont="1" applyFill="1" applyBorder="1" applyAlignment="1">
      <alignment horizontal="right" vertical="center"/>
    </xf>
    <xf numFmtId="4" fontId="10" fillId="2" borderId="14" xfId="0" applyNumberFormat="1" applyFont="1" applyFill="1" applyBorder="1" applyAlignment="1">
      <alignment horizontal="right" vertical="center"/>
    </xf>
    <xf numFmtId="4" fontId="10" fillId="2" borderId="4" xfId="0" applyNumberFormat="1" applyFont="1" applyFill="1" applyBorder="1" applyAlignment="1">
      <alignment horizontal="right" vertical="center"/>
    </xf>
    <xf numFmtId="165" fontId="2" fillId="2" borderId="8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1" fillId="3" borderId="8" xfId="0" applyNumberFormat="1" applyFont="1" applyFill="1" applyBorder="1" applyAlignment="1">
      <alignment horizontal="right" vertical="center"/>
    </xf>
    <xf numFmtId="4" fontId="4" fillId="3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vertical="center"/>
    </xf>
    <xf numFmtId="4" fontId="5" fillId="3" borderId="13" xfId="0" applyNumberFormat="1" applyFont="1" applyFill="1" applyBorder="1" applyAlignment="1">
      <alignment horizontal="right" vertical="center"/>
    </xf>
    <xf numFmtId="165" fontId="2" fillId="0" borderId="13" xfId="0" applyNumberFormat="1" applyFont="1" applyBorder="1" applyAlignment="1">
      <alignment horizontal="right" vertical="center"/>
    </xf>
    <xf numFmtId="166" fontId="2" fillId="2" borderId="13" xfId="0" applyNumberFormat="1" applyFont="1" applyFill="1" applyBorder="1" applyAlignment="1">
      <alignment horizontal="right" vertical="center"/>
    </xf>
    <xf numFmtId="4" fontId="2" fillId="3" borderId="3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0" fontId="11" fillId="0" borderId="0" xfId="0" applyFont="1"/>
    <xf numFmtId="0" fontId="11" fillId="0" borderId="3" xfId="0" applyFont="1" applyBorder="1" applyAlignment="1">
      <alignment horizontal="center"/>
    </xf>
    <xf numFmtId="165" fontId="11" fillId="0" borderId="3" xfId="0" applyNumberFormat="1" applyFont="1" applyBorder="1"/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1" fillId="2" borderId="17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</cellXfs>
  <cellStyles count="40">
    <cellStyle name="Обычный" xfId="0" builtinId="0"/>
    <cellStyle name="Обычный 10" xfId="9" xr:uid="{9B0D1A80-99B2-4314-B221-1CAC5701E4A4}"/>
    <cellStyle name="Обычный 11" xfId="10" xr:uid="{EA88C245-70D8-4876-887F-F6434C0073CD}"/>
    <cellStyle name="Обычный 12" xfId="11" xr:uid="{C6AABFBC-7BDA-45FB-A3EC-A54551234E5F}"/>
    <cellStyle name="Обычный 13" xfId="12" xr:uid="{090C2C18-339E-43AF-9566-A85B4F5EAEC1}"/>
    <cellStyle name="Обычный 14" xfId="13" xr:uid="{92090B2E-A704-4615-8E5B-981AE079EBCB}"/>
    <cellStyle name="Обычный 15" xfId="14" xr:uid="{D5ED667F-BF92-49E1-8C6E-77FE82BD7342}"/>
    <cellStyle name="Обычный 16" xfId="15" xr:uid="{030DB1BD-137C-491E-87E2-A41EE9BA0744}"/>
    <cellStyle name="Обычный 17" xfId="16" xr:uid="{547E1916-A92D-4467-BAF5-70D770472D5E}"/>
    <cellStyle name="Обычный 18" xfId="17" xr:uid="{85127A44-B981-4F35-B044-A13E08A75321}"/>
    <cellStyle name="Обычный 19" xfId="18" xr:uid="{0CE0733B-95E5-437C-8376-7CA23AF104F3}"/>
    <cellStyle name="Обычный 2" xfId="1" xr:uid="{485A38AE-5ECD-4E1C-A650-ADB44BEA90EF}"/>
    <cellStyle name="Обычный 20" xfId="19" xr:uid="{9B67C5D7-35DF-4CD1-B76C-E7B43FF56E6F}"/>
    <cellStyle name="Обычный 21" xfId="20" xr:uid="{A6C9C4AE-7576-45F3-85C5-AFC1E45FE5D5}"/>
    <cellStyle name="Обычный 22" xfId="23" xr:uid="{AC80F4B2-8D62-48F3-9339-FBC1EE66BA47}"/>
    <cellStyle name="Обычный 23" xfId="21" xr:uid="{13ED6526-B253-4460-A314-01CB2AA13CB2}"/>
    <cellStyle name="Обычный 24" xfId="22" xr:uid="{96A50158-041D-4C44-BD60-C88217870174}"/>
    <cellStyle name="Обычный 25" xfId="24" xr:uid="{C0D33A9F-87AA-47F7-948E-51DB8FDED9FD}"/>
    <cellStyle name="Обычный 26" xfId="25" xr:uid="{B235A407-9112-4D98-B2E5-E9F7F49EE250}"/>
    <cellStyle name="Обычный 27" xfId="26" xr:uid="{40A564EF-9010-41C3-8414-06C170A89BD3}"/>
    <cellStyle name="Обычный 28" xfId="27" xr:uid="{4FDD9A25-C0BD-4430-8DCE-935309DD00E9}"/>
    <cellStyle name="Обычный 29" xfId="28" xr:uid="{54C0CDB9-2271-4271-8C31-C462C4E0BDCF}"/>
    <cellStyle name="Обычный 3" xfId="2" xr:uid="{F55313A6-C43A-4A1E-BE9D-2AD71FF64C57}"/>
    <cellStyle name="Обычный 30" xfId="29" xr:uid="{06CC232E-3389-4644-A6BB-6F98562590AB}"/>
    <cellStyle name="Обычный 31" xfId="30" xr:uid="{0302A6F0-92D6-41BC-ABFC-6328FDD350F1}"/>
    <cellStyle name="Обычный 32" xfId="31" xr:uid="{53F8F592-5701-4E0C-9E95-D11C435DFC56}"/>
    <cellStyle name="Обычный 33" xfId="32" xr:uid="{8A5426DC-A972-43FC-A4B6-9054369EC83F}"/>
    <cellStyle name="Обычный 34" xfId="33" xr:uid="{F17919DE-6F6B-47B7-8662-BAE2F2FC456A}"/>
    <cellStyle name="Обычный 35" xfId="34" xr:uid="{5C643E17-3B07-409E-A0A4-35396A619695}"/>
    <cellStyle name="Обычный 36" xfId="35" xr:uid="{E3BF9399-A12B-408F-9295-B3023ACD8EC8}"/>
    <cellStyle name="Обычный 37" xfId="36" xr:uid="{42D84BAD-7D8B-4018-8DEE-D23D2DC61AE9}"/>
    <cellStyle name="Обычный 38" xfId="37" xr:uid="{B7442F14-00DE-4B35-AEFC-16F6B1CB1CA2}"/>
    <cellStyle name="Обычный 39" xfId="38" xr:uid="{E75B2516-203F-4461-99AB-F8E0F947D3B4}"/>
    <cellStyle name="Обычный 4" xfId="3" xr:uid="{248B6AA0-D9D5-428D-B095-4FB159DA9214}"/>
    <cellStyle name="Обычный 40" xfId="39" xr:uid="{3E16CEDF-97B1-4E34-A719-7F39D07B1A72}"/>
    <cellStyle name="Обычный 5" xfId="4" xr:uid="{7CB452F0-E1C6-40D7-8E18-34550979BFCE}"/>
    <cellStyle name="Обычный 6" xfId="5" xr:uid="{54F4588A-14CE-47BB-9D59-56403BF28708}"/>
    <cellStyle name="Обычный 7" xfId="6" xr:uid="{54BBD9C0-0FA2-42AF-9F2C-2F539E01623C}"/>
    <cellStyle name="Обычный 8" xfId="7" xr:uid="{BCFD13CC-97F3-45CA-A106-B78E7C8BC616}"/>
    <cellStyle name="Обычный 9" xfId="8" xr:uid="{B0057173-AE67-432A-9C02-ACF4A913049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1"/>
  <sheetViews>
    <sheetView tabSelected="1" workbookViewId="0">
      <selection activeCell="U12" sqref="U12"/>
    </sheetView>
  </sheetViews>
  <sheetFormatPr defaultRowHeight="14.4" x14ac:dyDescent="0.3"/>
  <cols>
    <col min="1" max="2" width="0.5546875" customWidth="1"/>
    <col min="3" max="3" width="6.88671875" customWidth="1"/>
    <col min="4" max="8" width="9.109375" customWidth="1"/>
    <col min="9" max="9" width="1.88671875" customWidth="1"/>
    <col min="10" max="10" width="6.6640625" customWidth="1"/>
    <col min="11" max="11" width="14.6640625" customWidth="1"/>
    <col min="12" max="12" width="12.6640625" customWidth="1"/>
    <col min="13" max="13" width="12.109375" customWidth="1"/>
    <col min="14" max="14" width="15.88671875" customWidth="1"/>
    <col min="15" max="15" width="13" customWidth="1"/>
    <col min="16" max="16" width="12.109375" customWidth="1"/>
    <col min="18" max="18" width="11.33203125" bestFit="1" customWidth="1"/>
  </cols>
  <sheetData>
    <row r="1" spans="1:18" ht="15" customHeight="1" x14ac:dyDescent="0.3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</row>
    <row r="2" spans="1:18" ht="15" customHeight="1" x14ac:dyDescent="0.3">
      <c r="A2" s="78" t="s">
        <v>100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1:18" ht="15" customHeight="1" x14ac:dyDescent="0.3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8" ht="15" customHeight="1" x14ac:dyDescent="0.3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</row>
    <row r="5" spans="1:18" x14ac:dyDescent="0.3">
      <c r="A5" s="86" t="s">
        <v>84</v>
      </c>
      <c r="B5" s="86"/>
      <c r="C5" s="86"/>
      <c r="D5" s="86"/>
      <c r="E5" s="86"/>
      <c r="F5" s="86"/>
      <c r="G5" s="86"/>
      <c r="H5" s="86"/>
      <c r="I5" s="86"/>
      <c r="J5" s="86" t="s">
        <v>0</v>
      </c>
      <c r="K5" s="87" t="s">
        <v>101</v>
      </c>
      <c r="L5" s="88"/>
      <c r="M5" s="88"/>
      <c r="N5" s="87" t="s">
        <v>102</v>
      </c>
      <c r="O5" s="88"/>
      <c r="P5" s="88"/>
    </row>
    <row r="6" spans="1:18" ht="15" customHeight="1" x14ac:dyDescent="0.3">
      <c r="A6" s="86"/>
      <c r="B6" s="86"/>
      <c r="C6" s="86"/>
      <c r="D6" s="86"/>
      <c r="E6" s="86"/>
      <c r="F6" s="86"/>
      <c r="G6" s="86"/>
      <c r="H6" s="86"/>
      <c r="I6" s="86"/>
      <c r="J6" s="86"/>
      <c r="K6" s="89" t="s">
        <v>106</v>
      </c>
      <c r="L6" s="89" t="s">
        <v>1</v>
      </c>
      <c r="M6" s="89"/>
      <c r="N6" s="89" t="s">
        <v>107</v>
      </c>
      <c r="O6" s="89" t="s">
        <v>1</v>
      </c>
      <c r="P6" s="89"/>
    </row>
    <row r="7" spans="1:18" ht="43.8" customHeight="1" x14ac:dyDescent="0.3">
      <c r="A7" s="86"/>
      <c r="B7" s="86"/>
      <c r="C7" s="86"/>
      <c r="D7" s="86"/>
      <c r="E7" s="86"/>
      <c r="F7" s="86"/>
      <c r="G7" s="86"/>
      <c r="H7" s="86"/>
      <c r="I7" s="86"/>
      <c r="J7" s="86"/>
      <c r="K7" s="89"/>
      <c r="L7" s="5" t="s">
        <v>85</v>
      </c>
      <c r="M7" s="6" t="s">
        <v>86</v>
      </c>
      <c r="N7" s="89"/>
      <c r="O7" s="5" t="s">
        <v>85</v>
      </c>
      <c r="P7" s="6" t="s">
        <v>86</v>
      </c>
    </row>
    <row r="8" spans="1:18" ht="15" customHeight="1" x14ac:dyDescent="0.3">
      <c r="A8" s="95" t="s">
        <v>2</v>
      </c>
      <c r="B8" s="96"/>
      <c r="C8" s="97"/>
      <c r="D8" s="97"/>
      <c r="E8" s="97"/>
      <c r="F8" s="97"/>
      <c r="G8" s="97"/>
      <c r="H8" s="97"/>
      <c r="I8" s="98"/>
      <c r="J8" s="4" t="s">
        <v>3</v>
      </c>
      <c r="K8" s="40">
        <v>1100488.6693299999</v>
      </c>
      <c r="L8" s="41">
        <v>199195.00260000001</v>
      </c>
      <c r="M8" s="35">
        <f>L8*100/K8</f>
        <v>18.100595503747805</v>
      </c>
      <c r="N8" s="14">
        <v>1167808072.6500001</v>
      </c>
      <c r="O8" s="18">
        <v>255087138.91</v>
      </c>
      <c r="P8" s="31">
        <f>O8*100/N8</f>
        <v>21.843241615135788</v>
      </c>
      <c r="Q8" s="11"/>
    </row>
    <row r="9" spans="1:18" ht="23.25" customHeight="1" x14ac:dyDescent="0.3">
      <c r="A9" s="1"/>
      <c r="B9" s="63" t="s">
        <v>4</v>
      </c>
      <c r="C9" s="64"/>
      <c r="D9" s="64"/>
      <c r="E9" s="64"/>
      <c r="F9" s="64"/>
      <c r="G9" s="64"/>
      <c r="H9" s="64"/>
      <c r="I9" s="65"/>
      <c r="J9" s="2" t="s">
        <v>5</v>
      </c>
      <c r="K9" s="42">
        <v>3488.1</v>
      </c>
      <c r="L9" s="43">
        <v>1060.5482199999999</v>
      </c>
      <c r="M9" s="36">
        <f>L9*100/K9</f>
        <v>30.404753877469105</v>
      </c>
      <c r="N9" s="13">
        <v>5592886</v>
      </c>
      <c r="O9" s="19">
        <v>404121.91</v>
      </c>
      <c r="P9" s="31">
        <f>O9*100/N9</f>
        <v>7.2256418242746232</v>
      </c>
    </row>
    <row r="10" spans="1:18" ht="34.5" customHeight="1" x14ac:dyDescent="0.3">
      <c r="A10" s="1"/>
      <c r="B10" s="63" t="s">
        <v>6</v>
      </c>
      <c r="C10" s="64"/>
      <c r="D10" s="64"/>
      <c r="E10" s="64"/>
      <c r="F10" s="64"/>
      <c r="G10" s="64"/>
      <c r="H10" s="64"/>
      <c r="I10" s="65"/>
      <c r="J10" s="2" t="s">
        <v>7</v>
      </c>
      <c r="K10" s="42">
        <v>7132.9</v>
      </c>
      <c r="L10" s="43">
        <v>1873.8897899999999</v>
      </c>
      <c r="M10" s="35">
        <f>L10*100/K10</f>
        <v>26.271078944048003</v>
      </c>
      <c r="N10" s="13">
        <v>8243200</v>
      </c>
      <c r="O10" s="19">
        <v>1480511.67</v>
      </c>
      <c r="P10" s="31">
        <f t="shared" ref="P10:P57" si="0">O10*100/N10</f>
        <v>17.960399723408386</v>
      </c>
      <c r="R10" s="11"/>
    </row>
    <row r="11" spans="1:18" ht="34.5" customHeight="1" x14ac:dyDescent="0.3">
      <c r="A11" s="1"/>
      <c r="B11" s="63" t="s">
        <v>8</v>
      </c>
      <c r="C11" s="64"/>
      <c r="D11" s="64"/>
      <c r="E11" s="64"/>
      <c r="F11" s="64"/>
      <c r="G11" s="64"/>
      <c r="H11" s="64"/>
      <c r="I11" s="65"/>
      <c r="J11" s="2" t="s">
        <v>9</v>
      </c>
      <c r="K11" s="42">
        <v>429680.23820000002</v>
      </c>
      <c r="L11" s="43">
        <v>64226.69281</v>
      </c>
      <c r="M11" s="36">
        <f>L11*100/K11</f>
        <v>14.947555670480915</v>
      </c>
      <c r="N11" s="13">
        <v>415477413</v>
      </c>
      <c r="O11" s="19">
        <v>63543412.770000003</v>
      </c>
      <c r="P11" s="31">
        <f t="shared" si="0"/>
        <v>15.294071538372652</v>
      </c>
    </row>
    <row r="12" spans="1:18" ht="23.25" customHeight="1" x14ac:dyDescent="0.3">
      <c r="A12" s="1"/>
      <c r="B12" s="79" t="s">
        <v>10</v>
      </c>
      <c r="C12" s="80"/>
      <c r="D12" s="80"/>
      <c r="E12" s="80"/>
      <c r="F12" s="80"/>
      <c r="G12" s="80"/>
      <c r="H12" s="80"/>
      <c r="I12" s="81"/>
      <c r="J12" s="2" t="s">
        <v>11</v>
      </c>
      <c r="K12" s="42">
        <v>38792.6</v>
      </c>
      <c r="L12" s="43">
        <v>5836.9332299999996</v>
      </c>
      <c r="M12" s="36">
        <f>L12/K12*100</f>
        <v>15.046512040956264</v>
      </c>
      <c r="N12" s="13">
        <v>35642500</v>
      </c>
      <c r="O12" s="19">
        <v>7981067.2699999996</v>
      </c>
      <c r="P12" s="31">
        <f t="shared" si="0"/>
        <v>22.391996268499685</v>
      </c>
    </row>
    <row r="13" spans="1:18" ht="23.25" customHeight="1" x14ac:dyDescent="0.3">
      <c r="A13" s="8"/>
      <c r="B13" s="66" t="s">
        <v>91</v>
      </c>
      <c r="C13" s="64"/>
      <c r="D13" s="64"/>
      <c r="E13" s="64"/>
      <c r="F13" s="64"/>
      <c r="G13" s="64"/>
      <c r="H13" s="64"/>
      <c r="I13" s="65"/>
      <c r="J13" s="9" t="s">
        <v>87</v>
      </c>
      <c r="K13" s="42">
        <v>0</v>
      </c>
      <c r="L13" s="43">
        <v>0</v>
      </c>
      <c r="M13" s="37">
        <v>0</v>
      </c>
      <c r="N13" s="23">
        <v>12500000</v>
      </c>
      <c r="O13" s="24">
        <v>0</v>
      </c>
      <c r="P13" s="31">
        <v>0</v>
      </c>
      <c r="R13" s="11"/>
    </row>
    <row r="14" spans="1:18" ht="15" customHeight="1" x14ac:dyDescent="0.3">
      <c r="A14" s="1"/>
      <c r="B14" s="90" t="s">
        <v>12</v>
      </c>
      <c r="C14" s="91"/>
      <c r="D14" s="91"/>
      <c r="E14" s="91"/>
      <c r="F14" s="91"/>
      <c r="G14" s="91"/>
      <c r="H14" s="91"/>
      <c r="I14" s="92"/>
      <c r="J14" s="2" t="s">
        <v>13</v>
      </c>
      <c r="K14" s="42">
        <v>1000</v>
      </c>
      <c r="L14" s="43">
        <v>0</v>
      </c>
      <c r="M14" s="36">
        <f>L14*100/K14</f>
        <v>0</v>
      </c>
      <c r="N14" s="13">
        <v>3000000</v>
      </c>
      <c r="O14" s="19">
        <v>0</v>
      </c>
      <c r="P14" s="31">
        <f>O14*100/N14</f>
        <v>0</v>
      </c>
      <c r="R14" s="12"/>
    </row>
    <row r="15" spans="1:18" ht="15" customHeight="1" x14ac:dyDescent="0.3">
      <c r="A15" s="1"/>
      <c r="B15" s="63" t="s">
        <v>14</v>
      </c>
      <c r="C15" s="64"/>
      <c r="D15" s="64"/>
      <c r="E15" s="64"/>
      <c r="F15" s="64"/>
      <c r="G15" s="64"/>
      <c r="H15" s="64"/>
      <c r="I15" s="65"/>
      <c r="J15" s="2" t="s">
        <v>15</v>
      </c>
      <c r="K15" s="42">
        <v>620394.83112999995</v>
      </c>
      <c r="L15" s="43">
        <v>126196.93855000001</v>
      </c>
      <c r="M15" s="36">
        <f>L15*100/K15</f>
        <v>20.341391033213849</v>
      </c>
      <c r="N15" s="13">
        <v>687352073.25</v>
      </c>
      <c r="O15" s="19">
        <v>181678025.28999999</v>
      </c>
      <c r="P15" s="31">
        <f>O15*100/N15</f>
        <v>26.431581770165266</v>
      </c>
    </row>
    <row r="16" spans="1:18" ht="15" customHeight="1" x14ac:dyDescent="0.3">
      <c r="A16" s="67" t="s">
        <v>16</v>
      </c>
      <c r="B16" s="68"/>
      <c r="C16" s="69"/>
      <c r="D16" s="69"/>
      <c r="E16" s="69"/>
      <c r="F16" s="69"/>
      <c r="G16" s="69"/>
      <c r="H16" s="69"/>
      <c r="I16" s="70"/>
      <c r="J16" s="3" t="s">
        <v>17</v>
      </c>
      <c r="K16" s="44">
        <v>103420.43358</v>
      </c>
      <c r="L16" s="45">
        <v>25439.28285</v>
      </c>
      <c r="M16" s="35">
        <f t="shared" ref="M16:M57" si="1">L16*100/K16</f>
        <v>24.597927091769211</v>
      </c>
      <c r="N16" s="15">
        <v>119139800</v>
      </c>
      <c r="O16" s="20">
        <v>19912715.5</v>
      </c>
      <c r="P16" s="31">
        <f t="shared" si="0"/>
        <v>16.713739237433671</v>
      </c>
    </row>
    <row r="17" spans="1:16" ht="23.25" customHeight="1" x14ac:dyDescent="0.3">
      <c r="A17" s="1"/>
      <c r="B17" s="63" t="s">
        <v>18</v>
      </c>
      <c r="C17" s="64"/>
      <c r="D17" s="64"/>
      <c r="E17" s="64"/>
      <c r="F17" s="64"/>
      <c r="G17" s="64"/>
      <c r="H17" s="64"/>
      <c r="I17" s="65"/>
      <c r="J17" s="2" t="s">
        <v>19</v>
      </c>
      <c r="K17" s="42">
        <v>70764.070699999997</v>
      </c>
      <c r="L17" s="43">
        <v>18882.693149999999</v>
      </c>
      <c r="M17" s="36">
        <f t="shared" si="1"/>
        <v>26.684012046243122</v>
      </c>
      <c r="N17" s="13">
        <v>43543300</v>
      </c>
      <c r="O17" s="19">
        <v>8474738.2899999991</v>
      </c>
      <c r="P17" s="31">
        <f t="shared" si="0"/>
        <v>19.462783688879803</v>
      </c>
    </row>
    <row r="18" spans="1:16" ht="23.25" customHeight="1" x14ac:dyDescent="0.3">
      <c r="A18" s="1"/>
      <c r="B18" s="63" t="s">
        <v>97</v>
      </c>
      <c r="C18" s="64"/>
      <c r="D18" s="64"/>
      <c r="E18" s="64"/>
      <c r="F18" s="64"/>
      <c r="G18" s="64"/>
      <c r="H18" s="64"/>
      <c r="I18" s="65"/>
      <c r="J18" s="2" t="s">
        <v>96</v>
      </c>
      <c r="K18" s="42">
        <v>1362</v>
      </c>
      <c r="L18" s="43">
        <v>0</v>
      </c>
      <c r="M18" s="37">
        <v>0</v>
      </c>
      <c r="N18" s="13">
        <v>50421210</v>
      </c>
      <c r="O18" s="19">
        <v>5772837.21</v>
      </c>
      <c r="P18" s="31">
        <f t="shared" ref="P18" si="2">O18*100/N18</f>
        <v>11.449223868288762</v>
      </c>
    </row>
    <row r="19" spans="1:16" ht="23.25" customHeight="1" x14ac:dyDescent="0.3">
      <c r="A19" s="1"/>
      <c r="B19" s="63" t="s">
        <v>20</v>
      </c>
      <c r="C19" s="64"/>
      <c r="D19" s="64"/>
      <c r="E19" s="64"/>
      <c r="F19" s="64"/>
      <c r="G19" s="64"/>
      <c r="H19" s="64"/>
      <c r="I19" s="65"/>
      <c r="J19" s="2" t="s">
        <v>21</v>
      </c>
      <c r="K19" s="42">
        <v>31294.362880000001</v>
      </c>
      <c r="L19" s="43">
        <v>6556.5897000000004</v>
      </c>
      <c r="M19" s="36">
        <f t="shared" si="1"/>
        <v>20.951344256924525</v>
      </c>
      <c r="N19" s="13">
        <v>25175290</v>
      </c>
      <c r="O19" s="19">
        <v>5665140</v>
      </c>
      <c r="P19" s="31">
        <f>O19*100/N19</f>
        <v>22.502779511179416</v>
      </c>
    </row>
    <row r="20" spans="1:16" ht="15" customHeight="1" x14ac:dyDescent="0.3">
      <c r="A20" s="67" t="s">
        <v>22</v>
      </c>
      <c r="B20" s="68"/>
      <c r="C20" s="69"/>
      <c r="D20" s="69"/>
      <c r="E20" s="69"/>
      <c r="F20" s="69"/>
      <c r="G20" s="69"/>
      <c r="H20" s="69"/>
      <c r="I20" s="70"/>
      <c r="J20" s="3" t="s">
        <v>23</v>
      </c>
      <c r="K20" s="46">
        <v>639914.54315000004</v>
      </c>
      <c r="L20" s="45">
        <v>95937.645449999996</v>
      </c>
      <c r="M20" s="35">
        <f t="shared" si="1"/>
        <v>14.992258962852107</v>
      </c>
      <c r="N20" s="16">
        <v>724056410</v>
      </c>
      <c r="O20" s="20">
        <v>103830883.42</v>
      </c>
      <c r="P20" s="31">
        <f t="shared" si="0"/>
        <v>14.340164935491698</v>
      </c>
    </row>
    <row r="21" spans="1:16" ht="15" customHeight="1" x14ac:dyDescent="0.3">
      <c r="A21" s="1"/>
      <c r="B21" s="63" t="s">
        <v>24</v>
      </c>
      <c r="C21" s="64"/>
      <c r="D21" s="64"/>
      <c r="E21" s="64"/>
      <c r="F21" s="64"/>
      <c r="G21" s="64"/>
      <c r="H21" s="64"/>
      <c r="I21" s="65"/>
      <c r="J21" s="2" t="s">
        <v>25</v>
      </c>
      <c r="K21" s="42">
        <v>9472</v>
      </c>
      <c r="L21" s="43">
        <v>904.83542999999997</v>
      </c>
      <c r="M21" s="36">
        <f t="shared" si="1"/>
        <v>9.5527389146959454</v>
      </c>
      <c r="N21" s="13">
        <v>7865000</v>
      </c>
      <c r="O21" s="19">
        <v>2000932.41</v>
      </c>
      <c r="P21" s="31">
        <f t="shared" si="0"/>
        <v>25.440971519389702</v>
      </c>
    </row>
    <row r="22" spans="1:16" ht="15" customHeight="1" x14ac:dyDescent="0.3">
      <c r="A22" s="1"/>
      <c r="B22" s="63" t="s">
        <v>94</v>
      </c>
      <c r="C22" s="64"/>
      <c r="D22" s="64"/>
      <c r="E22" s="64"/>
      <c r="F22" s="64"/>
      <c r="G22" s="64"/>
      <c r="H22" s="64"/>
      <c r="I22" s="65"/>
      <c r="J22" s="2" t="s">
        <v>95</v>
      </c>
      <c r="K22" s="42">
        <v>5480</v>
      </c>
      <c r="L22" s="43">
        <v>0</v>
      </c>
      <c r="M22" s="36">
        <f t="shared" si="1"/>
        <v>0</v>
      </c>
      <c r="N22" s="13">
        <v>5500000</v>
      </c>
      <c r="O22" s="19">
        <v>0</v>
      </c>
      <c r="P22" s="31">
        <f t="shared" ref="P22" si="3">O22*100/N22</f>
        <v>0</v>
      </c>
    </row>
    <row r="23" spans="1:16" ht="15" customHeight="1" x14ac:dyDescent="0.3">
      <c r="A23" s="1"/>
      <c r="B23" s="63" t="s">
        <v>26</v>
      </c>
      <c r="C23" s="64"/>
      <c r="D23" s="64"/>
      <c r="E23" s="64"/>
      <c r="F23" s="64"/>
      <c r="G23" s="64"/>
      <c r="H23" s="64"/>
      <c r="I23" s="65"/>
      <c r="J23" s="2" t="s">
        <v>27</v>
      </c>
      <c r="K23" s="42">
        <v>63432.379000000001</v>
      </c>
      <c r="L23" s="43">
        <v>21785.512289999999</v>
      </c>
      <c r="M23" s="36">
        <f t="shared" si="1"/>
        <v>34.344466711551206</v>
      </c>
      <c r="N23" s="13">
        <v>61616330</v>
      </c>
      <c r="O23" s="19">
        <v>19366594.93</v>
      </c>
      <c r="P23" s="31">
        <f t="shared" si="0"/>
        <v>31.430945221826747</v>
      </c>
    </row>
    <row r="24" spans="1:16" ht="15" customHeight="1" x14ac:dyDescent="0.3">
      <c r="A24" s="1"/>
      <c r="B24" s="63" t="s">
        <v>28</v>
      </c>
      <c r="C24" s="64"/>
      <c r="D24" s="64"/>
      <c r="E24" s="64"/>
      <c r="F24" s="64"/>
      <c r="G24" s="64"/>
      <c r="H24" s="64"/>
      <c r="I24" s="65"/>
      <c r="J24" s="2" t="s">
        <v>29</v>
      </c>
      <c r="K24" s="42">
        <v>552476.62815</v>
      </c>
      <c r="L24" s="43">
        <v>71554.311730000001</v>
      </c>
      <c r="M24" s="36">
        <f t="shared" si="1"/>
        <v>12.951554524506088</v>
      </c>
      <c r="N24" s="13">
        <v>642137080</v>
      </c>
      <c r="O24" s="19">
        <v>81565106.079999998</v>
      </c>
      <c r="P24" s="31">
        <f>O24*100/N24</f>
        <v>12.702133021192298</v>
      </c>
    </row>
    <row r="25" spans="1:16" ht="15" customHeight="1" x14ac:dyDescent="0.3">
      <c r="A25" s="1"/>
      <c r="B25" s="63" t="s">
        <v>30</v>
      </c>
      <c r="C25" s="64"/>
      <c r="D25" s="64"/>
      <c r="E25" s="64"/>
      <c r="F25" s="64"/>
      <c r="G25" s="64"/>
      <c r="H25" s="64"/>
      <c r="I25" s="65"/>
      <c r="J25" s="2" t="s">
        <v>31</v>
      </c>
      <c r="K25" s="42">
        <v>9053.5360000000001</v>
      </c>
      <c r="L25" s="43">
        <v>1702.9860000000001</v>
      </c>
      <c r="M25" s="36">
        <f t="shared" si="1"/>
        <v>18.810175383408207</v>
      </c>
      <c r="N25" s="13">
        <v>6938000</v>
      </c>
      <c r="O25" s="19">
        <v>898250</v>
      </c>
      <c r="P25" s="31">
        <f>O26*100/N26</f>
        <v>11.737808660521644</v>
      </c>
    </row>
    <row r="26" spans="1:16" ht="15" customHeight="1" x14ac:dyDescent="0.3">
      <c r="A26" s="67" t="s">
        <v>32</v>
      </c>
      <c r="B26" s="68"/>
      <c r="C26" s="69"/>
      <c r="D26" s="69"/>
      <c r="E26" s="69"/>
      <c r="F26" s="69"/>
      <c r="G26" s="69"/>
      <c r="H26" s="69"/>
      <c r="I26" s="70"/>
      <c r="J26" s="3" t="s">
        <v>33</v>
      </c>
      <c r="K26" s="46">
        <v>1734185.6812</v>
      </c>
      <c r="L26" s="45">
        <v>249855.1018</v>
      </c>
      <c r="M26" s="35">
        <f t="shared" si="1"/>
        <v>14.407632614467698</v>
      </c>
      <c r="N26" s="50">
        <v>3026376232.9400001</v>
      </c>
      <c r="O26" s="51">
        <v>355230251.56999999</v>
      </c>
      <c r="P26" s="31">
        <f>O27*100/N27</f>
        <v>14.370627068550041</v>
      </c>
    </row>
    <row r="27" spans="1:16" ht="15" customHeight="1" x14ac:dyDescent="0.3">
      <c r="A27" s="1"/>
      <c r="B27" s="63" t="s">
        <v>34</v>
      </c>
      <c r="C27" s="64"/>
      <c r="D27" s="64"/>
      <c r="E27" s="64"/>
      <c r="F27" s="64"/>
      <c r="G27" s="64"/>
      <c r="H27" s="64"/>
      <c r="I27" s="65"/>
      <c r="J27" s="2" t="s">
        <v>35</v>
      </c>
      <c r="K27" s="42">
        <v>90805.716459999996</v>
      </c>
      <c r="L27" s="43">
        <v>13609.60082</v>
      </c>
      <c r="M27" s="36">
        <f t="shared" si="1"/>
        <v>14.987603589907296</v>
      </c>
      <c r="N27" s="52">
        <v>109390159.48999999</v>
      </c>
      <c r="O27" s="24">
        <v>15720051.869999999</v>
      </c>
      <c r="P27" s="31">
        <f>O28*100/N28</f>
        <v>15.349536096182547</v>
      </c>
    </row>
    <row r="28" spans="1:16" ht="15" customHeight="1" x14ac:dyDescent="0.3">
      <c r="A28" s="1"/>
      <c r="B28" s="63" t="s">
        <v>36</v>
      </c>
      <c r="C28" s="64"/>
      <c r="D28" s="64"/>
      <c r="E28" s="64"/>
      <c r="F28" s="64"/>
      <c r="G28" s="64"/>
      <c r="H28" s="64"/>
      <c r="I28" s="65"/>
      <c r="J28" s="2" t="s">
        <v>37</v>
      </c>
      <c r="K28" s="42">
        <v>112651.65</v>
      </c>
      <c r="L28" s="43">
        <v>63.703380000000003</v>
      </c>
      <c r="M28" s="36">
        <f>L28/K28*100</f>
        <v>5.6548998616531579E-2</v>
      </c>
      <c r="N28" s="13">
        <v>465967280</v>
      </c>
      <c r="O28" s="19">
        <v>71523815.840000004</v>
      </c>
      <c r="P28" s="31">
        <f>O29*100/N29</f>
        <v>11.762441416573628</v>
      </c>
    </row>
    <row r="29" spans="1:16" ht="15" customHeight="1" x14ac:dyDescent="0.3">
      <c r="A29" s="1"/>
      <c r="B29" s="63" t="s">
        <v>38</v>
      </c>
      <c r="C29" s="64"/>
      <c r="D29" s="64"/>
      <c r="E29" s="64"/>
      <c r="F29" s="64"/>
      <c r="G29" s="64"/>
      <c r="H29" s="64"/>
      <c r="I29" s="65"/>
      <c r="J29" s="2" t="s">
        <v>39</v>
      </c>
      <c r="K29" s="42">
        <v>1525116.3147400001</v>
      </c>
      <c r="L29" s="43">
        <v>236181.79759999999</v>
      </c>
      <c r="M29" s="36">
        <f t="shared" si="1"/>
        <v>15.486149831153302</v>
      </c>
      <c r="N29" s="13">
        <v>2278322793.4499998</v>
      </c>
      <c r="O29" s="19">
        <v>267986383.86000001</v>
      </c>
      <c r="P29" s="31">
        <f>O30*100/N30</f>
        <v>0</v>
      </c>
    </row>
    <row r="30" spans="1:16" ht="15" customHeight="1" x14ac:dyDescent="0.3">
      <c r="A30" s="1"/>
      <c r="B30" s="63" t="s">
        <v>98</v>
      </c>
      <c r="C30" s="64"/>
      <c r="D30" s="64"/>
      <c r="E30" s="64"/>
      <c r="F30" s="64"/>
      <c r="G30" s="64"/>
      <c r="H30" s="64"/>
      <c r="I30" s="65"/>
      <c r="J30" s="2" t="s">
        <v>99</v>
      </c>
      <c r="K30" s="42">
        <v>5612</v>
      </c>
      <c r="L30" s="43">
        <v>0</v>
      </c>
      <c r="M30" s="37">
        <v>0</v>
      </c>
      <c r="N30" s="13">
        <v>172696000</v>
      </c>
      <c r="O30" s="19">
        <v>0</v>
      </c>
      <c r="P30" s="31" t="e">
        <f>#REF!*100/#REF!</f>
        <v>#REF!</v>
      </c>
    </row>
    <row r="31" spans="1:16" ht="15" customHeight="1" x14ac:dyDescent="0.3">
      <c r="A31" s="67" t="s">
        <v>40</v>
      </c>
      <c r="B31" s="68"/>
      <c r="C31" s="69"/>
      <c r="D31" s="69"/>
      <c r="E31" s="69"/>
      <c r="F31" s="69"/>
      <c r="G31" s="69"/>
      <c r="H31" s="69"/>
      <c r="I31" s="70"/>
      <c r="J31" s="3" t="s">
        <v>41</v>
      </c>
      <c r="K31" s="44">
        <v>80517.774820000006</v>
      </c>
      <c r="L31" s="45">
        <v>32265.315790000001</v>
      </c>
      <c r="M31" s="35">
        <f t="shared" si="1"/>
        <v>40.072289456744322</v>
      </c>
      <c r="N31" s="15">
        <v>201979530</v>
      </c>
      <c r="O31" s="20">
        <v>20343861.890000001</v>
      </c>
      <c r="P31" s="31">
        <f t="shared" si="0"/>
        <v>10.072239444264476</v>
      </c>
    </row>
    <row r="32" spans="1:16" ht="15" customHeight="1" x14ac:dyDescent="0.3">
      <c r="A32" s="1"/>
      <c r="B32" s="63" t="s">
        <v>42</v>
      </c>
      <c r="C32" s="64"/>
      <c r="D32" s="64"/>
      <c r="E32" s="64"/>
      <c r="F32" s="64"/>
      <c r="G32" s="64"/>
      <c r="H32" s="64"/>
      <c r="I32" s="65"/>
      <c r="J32" s="2" t="s">
        <v>43</v>
      </c>
      <c r="K32" s="42">
        <v>20636.934819999999</v>
      </c>
      <c r="L32" s="43">
        <v>10471.65574</v>
      </c>
      <c r="M32" s="35">
        <f t="shared" si="1"/>
        <v>50.742301758163912</v>
      </c>
      <c r="N32" s="13">
        <v>113250</v>
      </c>
      <c r="O32" s="19">
        <v>0</v>
      </c>
      <c r="P32" s="31">
        <f t="shared" si="0"/>
        <v>0</v>
      </c>
    </row>
    <row r="33" spans="1:18" ht="15" customHeight="1" x14ac:dyDescent="0.3">
      <c r="A33" s="1"/>
      <c r="B33" s="63" t="s">
        <v>44</v>
      </c>
      <c r="C33" s="64"/>
      <c r="D33" s="64"/>
      <c r="E33" s="64"/>
      <c r="F33" s="64"/>
      <c r="G33" s="64"/>
      <c r="H33" s="64"/>
      <c r="I33" s="65"/>
      <c r="J33" s="2" t="s">
        <v>45</v>
      </c>
      <c r="K33" s="42">
        <v>59880.84</v>
      </c>
      <c r="L33" s="43">
        <v>21793.660049999999</v>
      </c>
      <c r="M33" s="36">
        <f t="shared" si="1"/>
        <v>36.395047313965534</v>
      </c>
      <c r="N33" s="13">
        <v>88729530</v>
      </c>
      <c r="O33" s="19">
        <v>20343861.890000001</v>
      </c>
      <c r="P33" s="31">
        <f t="shared" si="0"/>
        <v>22.927949567635487</v>
      </c>
    </row>
    <row r="34" spans="1:18" ht="15" customHeight="1" x14ac:dyDescent="0.3">
      <c r="A34" s="67" t="s">
        <v>46</v>
      </c>
      <c r="B34" s="68"/>
      <c r="C34" s="69"/>
      <c r="D34" s="69"/>
      <c r="E34" s="69"/>
      <c r="F34" s="69"/>
      <c r="G34" s="69"/>
      <c r="H34" s="69"/>
      <c r="I34" s="70"/>
      <c r="J34" s="3" t="s">
        <v>47</v>
      </c>
      <c r="K34" s="44">
        <v>5395961.7683100002</v>
      </c>
      <c r="L34" s="47">
        <v>1162615.7422400001</v>
      </c>
      <c r="M34" s="35">
        <f t="shared" si="1"/>
        <v>21.546033722253892</v>
      </c>
      <c r="N34" s="15">
        <v>5335244469.4899998</v>
      </c>
      <c r="O34" s="21">
        <v>961674404.00999999</v>
      </c>
      <c r="P34" s="31">
        <f t="shared" si="0"/>
        <v>18.024936055121898</v>
      </c>
    </row>
    <row r="35" spans="1:18" ht="15" customHeight="1" x14ac:dyDescent="0.3">
      <c r="A35" s="1"/>
      <c r="B35" s="63" t="s">
        <v>48</v>
      </c>
      <c r="C35" s="64"/>
      <c r="D35" s="64"/>
      <c r="E35" s="64"/>
      <c r="F35" s="64"/>
      <c r="G35" s="64"/>
      <c r="H35" s="64"/>
      <c r="I35" s="65"/>
      <c r="J35" s="2" t="s">
        <v>49</v>
      </c>
      <c r="K35" s="42">
        <v>1388419.2856999999</v>
      </c>
      <c r="L35" s="43">
        <v>332830.79920000001</v>
      </c>
      <c r="M35" s="36">
        <f t="shared" si="1"/>
        <v>23.971922792198654</v>
      </c>
      <c r="N35" s="13">
        <v>1466319189.3900001</v>
      </c>
      <c r="O35" s="19">
        <v>320438644.60000002</v>
      </c>
      <c r="P35" s="31">
        <f t="shared" si="0"/>
        <v>21.853266800205006</v>
      </c>
    </row>
    <row r="36" spans="1:18" ht="15" customHeight="1" x14ac:dyDescent="0.3">
      <c r="A36" s="1"/>
      <c r="B36" s="63" t="s">
        <v>50</v>
      </c>
      <c r="C36" s="64"/>
      <c r="D36" s="64"/>
      <c r="E36" s="64"/>
      <c r="F36" s="64"/>
      <c r="G36" s="64"/>
      <c r="H36" s="64"/>
      <c r="I36" s="65"/>
      <c r="J36" s="2" t="s">
        <v>51</v>
      </c>
      <c r="K36" s="42">
        <v>3676350.6621099999</v>
      </c>
      <c r="L36" s="43">
        <v>747097.11678000004</v>
      </c>
      <c r="M36" s="36">
        <f t="shared" si="1"/>
        <v>20.32170446850715</v>
      </c>
      <c r="N36" s="13">
        <v>3495042099.8299999</v>
      </c>
      <c r="O36" s="19">
        <v>568231762.49000001</v>
      </c>
      <c r="P36" s="31">
        <f t="shared" si="0"/>
        <v>16.2582236854211</v>
      </c>
    </row>
    <row r="37" spans="1:18" ht="15" customHeight="1" x14ac:dyDescent="0.3">
      <c r="A37" s="1"/>
      <c r="B37" s="63" t="s">
        <v>52</v>
      </c>
      <c r="C37" s="64"/>
      <c r="D37" s="64"/>
      <c r="E37" s="64"/>
      <c r="F37" s="64"/>
      <c r="G37" s="64"/>
      <c r="H37" s="64"/>
      <c r="I37" s="65"/>
      <c r="J37" s="2" t="s">
        <v>53</v>
      </c>
      <c r="K37" s="42">
        <v>278046.51699999999</v>
      </c>
      <c r="L37" s="43">
        <v>74844.842879999997</v>
      </c>
      <c r="M37" s="36">
        <f t="shared" si="1"/>
        <v>26.918101218293629</v>
      </c>
      <c r="N37" s="13">
        <v>305957383.02999997</v>
      </c>
      <c r="O37" s="19">
        <v>64248996.68</v>
      </c>
      <c r="P37" s="31">
        <f t="shared" si="0"/>
        <v>20.999328744323915</v>
      </c>
    </row>
    <row r="38" spans="1:18" ht="27" customHeight="1" x14ac:dyDescent="0.3">
      <c r="A38" s="1"/>
      <c r="B38" s="66" t="s">
        <v>89</v>
      </c>
      <c r="C38" s="64"/>
      <c r="D38" s="64"/>
      <c r="E38" s="64"/>
      <c r="F38" s="64"/>
      <c r="G38" s="64"/>
      <c r="H38" s="64"/>
      <c r="I38" s="65"/>
      <c r="J38" s="9" t="s">
        <v>88</v>
      </c>
      <c r="K38" s="42">
        <v>508.2</v>
      </c>
      <c r="L38" s="43">
        <v>16.79</v>
      </c>
      <c r="M38" s="36">
        <f>L38/K38*100</f>
        <v>3.3038173947264853</v>
      </c>
      <c r="N38" s="13">
        <v>742667</v>
      </c>
      <c r="O38" s="19">
        <v>36000</v>
      </c>
      <c r="P38" s="31">
        <f>O38*100/N38</f>
        <v>4.847394592731332</v>
      </c>
    </row>
    <row r="39" spans="1:18" ht="15" customHeight="1" x14ac:dyDescent="0.3">
      <c r="A39" s="1"/>
      <c r="B39" s="63" t="s">
        <v>54</v>
      </c>
      <c r="C39" s="64"/>
      <c r="D39" s="64"/>
      <c r="E39" s="64"/>
      <c r="F39" s="64"/>
      <c r="G39" s="64"/>
      <c r="H39" s="64"/>
      <c r="I39" s="65"/>
      <c r="J39" s="2" t="s">
        <v>55</v>
      </c>
      <c r="K39" s="42">
        <v>42304.9</v>
      </c>
      <c r="L39" s="43">
        <v>5194.5749999999998</v>
      </c>
      <c r="M39" s="36">
        <f t="shared" si="1"/>
        <v>12.278896770823238</v>
      </c>
      <c r="N39" s="13">
        <v>42469180.240000002</v>
      </c>
      <c r="O39" s="19">
        <v>4950140.24</v>
      </c>
      <c r="P39" s="31">
        <f t="shared" si="0"/>
        <v>11.655841276017057</v>
      </c>
    </row>
    <row r="40" spans="1:18" ht="15" customHeight="1" x14ac:dyDescent="0.3">
      <c r="A40" s="1"/>
      <c r="B40" s="63" t="s">
        <v>56</v>
      </c>
      <c r="C40" s="64"/>
      <c r="D40" s="64"/>
      <c r="E40" s="64"/>
      <c r="F40" s="64"/>
      <c r="G40" s="64"/>
      <c r="H40" s="64"/>
      <c r="I40" s="65"/>
      <c r="J40" s="2" t="s">
        <v>57</v>
      </c>
      <c r="K40" s="42">
        <v>10332.2035</v>
      </c>
      <c r="L40" s="43">
        <v>2631.6183799999999</v>
      </c>
      <c r="M40" s="36">
        <f t="shared" si="1"/>
        <v>25.470059508603367</v>
      </c>
      <c r="N40" s="13">
        <v>24713950</v>
      </c>
      <c r="O40" s="19">
        <v>3768860</v>
      </c>
      <c r="P40" s="31">
        <f t="shared" si="0"/>
        <v>15.249929695576789</v>
      </c>
    </row>
    <row r="41" spans="1:18" ht="15" customHeight="1" x14ac:dyDescent="0.3">
      <c r="A41" s="67" t="s">
        <v>58</v>
      </c>
      <c r="B41" s="68"/>
      <c r="C41" s="69"/>
      <c r="D41" s="69"/>
      <c r="E41" s="69"/>
      <c r="F41" s="69"/>
      <c r="G41" s="69"/>
      <c r="H41" s="69"/>
      <c r="I41" s="70"/>
      <c r="J41" s="3" t="s">
        <v>59</v>
      </c>
      <c r="K41" s="44">
        <v>463486.97840999998</v>
      </c>
      <c r="L41" s="45">
        <v>117881.31673999999</v>
      </c>
      <c r="M41" s="35">
        <f t="shared" si="1"/>
        <v>25.433576827636855</v>
      </c>
      <c r="N41" s="15">
        <v>449848213.50999999</v>
      </c>
      <c r="O41" s="20">
        <v>80502583.700000003</v>
      </c>
      <c r="P41" s="31">
        <f>O41*100/N41</f>
        <v>17.895499255597343</v>
      </c>
    </row>
    <row r="42" spans="1:18" ht="15" customHeight="1" x14ac:dyDescent="0.3">
      <c r="A42" s="1"/>
      <c r="B42" s="63" t="s">
        <v>60</v>
      </c>
      <c r="C42" s="64"/>
      <c r="D42" s="64"/>
      <c r="E42" s="64"/>
      <c r="F42" s="64"/>
      <c r="G42" s="64"/>
      <c r="H42" s="64"/>
      <c r="I42" s="65"/>
      <c r="J42" s="2" t="s">
        <v>61</v>
      </c>
      <c r="K42" s="42">
        <v>463486.97840999998</v>
      </c>
      <c r="L42" s="43">
        <v>117881.31673999999</v>
      </c>
      <c r="M42" s="36">
        <f t="shared" si="1"/>
        <v>25.433576827636855</v>
      </c>
      <c r="N42" s="13">
        <v>449848213.50999999</v>
      </c>
      <c r="O42" s="19">
        <v>80502583.700000003</v>
      </c>
      <c r="P42" s="31">
        <f t="shared" si="0"/>
        <v>17.895499255597343</v>
      </c>
    </row>
    <row r="43" spans="1:18" ht="15" customHeight="1" x14ac:dyDescent="0.3">
      <c r="A43" s="67" t="s">
        <v>62</v>
      </c>
      <c r="B43" s="68"/>
      <c r="C43" s="69"/>
      <c r="D43" s="69"/>
      <c r="E43" s="69"/>
      <c r="F43" s="69"/>
      <c r="G43" s="69"/>
      <c r="H43" s="69"/>
      <c r="I43" s="70"/>
      <c r="J43" s="3" t="s">
        <v>63</v>
      </c>
      <c r="K43" s="44">
        <v>205600</v>
      </c>
      <c r="L43" s="45">
        <v>25120.603279999999</v>
      </c>
      <c r="M43" s="35">
        <f t="shared" si="1"/>
        <v>12.218192256809337</v>
      </c>
      <c r="N43" s="15">
        <v>135567800</v>
      </c>
      <c r="O43" s="20">
        <v>21263251.77</v>
      </c>
      <c r="P43" s="31">
        <f t="shared" si="0"/>
        <v>15.684588648631902</v>
      </c>
    </row>
    <row r="44" spans="1:18" ht="15" customHeight="1" x14ac:dyDescent="0.3">
      <c r="A44" s="1"/>
      <c r="B44" s="63" t="s">
        <v>64</v>
      </c>
      <c r="C44" s="64"/>
      <c r="D44" s="64"/>
      <c r="E44" s="64"/>
      <c r="F44" s="64"/>
      <c r="G44" s="64"/>
      <c r="H44" s="64"/>
      <c r="I44" s="65"/>
      <c r="J44" s="2" t="s">
        <v>65</v>
      </c>
      <c r="K44" s="42">
        <v>15100</v>
      </c>
      <c r="L44" s="43">
        <v>3798.2338599999998</v>
      </c>
      <c r="M44" s="36">
        <f t="shared" si="1"/>
        <v>25.153866622516556</v>
      </c>
      <c r="N44" s="13">
        <v>16184600</v>
      </c>
      <c r="O44" s="19">
        <v>3813290.64</v>
      </c>
      <c r="P44" s="31">
        <f t="shared" si="0"/>
        <v>23.561228822460858</v>
      </c>
    </row>
    <row r="45" spans="1:18" ht="15" customHeight="1" x14ac:dyDescent="0.3">
      <c r="A45" s="25"/>
      <c r="B45" s="82" t="s">
        <v>66</v>
      </c>
      <c r="C45" s="83"/>
      <c r="D45" s="83"/>
      <c r="E45" s="83"/>
      <c r="F45" s="83"/>
      <c r="G45" s="83"/>
      <c r="H45" s="83"/>
      <c r="I45" s="84"/>
      <c r="J45" s="26" t="s">
        <v>67</v>
      </c>
      <c r="K45" s="42">
        <v>25537</v>
      </c>
      <c r="L45" s="43">
        <v>4346.7957699999997</v>
      </c>
      <c r="M45" s="38">
        <f t="shared" si="1"/>
        <v>17.021559971805615</v>
      </c>
      <c r="N45" s="27">
        <v>2208000</v>
      </c>
      <c r="O45" s="28">
        <v>10000</v>
      </c>
      <c r="P45" s="32">
        <f t="shared" si="0"/>
        <v>0.45289855072463769</v>
      </c>
      <c r="Q45" s="29"/>
      <c r="R45" s="30"/>
    </row>
    <row r="46" spans="1:18" ht="15" customHeight="1" x14ac:dyDescent="0.3">
      <c r="A46" s="1"/>
      <c r="B46" s="63" t="s">
        <v>68</v>
      </c>
      <c r="C46" s="64"/>
      <c r="D46" s="64"/>
      <c r="E46" s="64"/>
      <c r="F46" s="64"/>
      <c r="G46" s="64"/>
      <c r="H46" s="64"/>
      <c r="I46" s="65"/>
      <c r="J46" s="2" t="s">
        <v>69</v>
      </c>
      <c r="K46" s="42">
        <v>164963</v>
      </c>
      <c r="L46" s="43">
        <v>16975.573649999998</v>
      </c>
      <c r="M46" s="36">
        <f t="shared" si="1"/>
        <v>10.29053402884283</v>
      </c>
      <c r="N46" s="13">
        <v>117175200</v>
      </c>
      <c r="O46" s="19">
        <v>17439961.129999999</v>
      </c>
      <c r="P46" s="31">
        <f t="shared" si="0"/>
        <v>14.883662353467287</v>
      </c>
    </row>
    <row r="47" spans="1:18" ht="15" customHeight="1" x14ac:dyDescent="0.3">
      <c r="A47" s="67" t="s">
        <v>70</v>
      </c>
      <c r="B47" s="68"/>
      <c r="C47" s="69"/>
      <c r="D47" s="69"/>
      <c r="E47" s="69"/>
      <c r="F47" s="69"/>
      <c r="G47" s="69"/>
      <c r="H47" s="69"/>
      <c r="I47" s="70"/>
      <c r="J47" s="3" t="s">
        <v>71</v>
      </c>
      <c r="K47" s="44">
        <v>313839.57799999998</v>
      </c>
      <c r="L47" s="45">
        <v>75366.2</v>
      </c>
      <c r="M47" s="35">
        <f t="shared" si="1"/>
        <v>24.014243353335125</v>
      </c>
      <c r="N47" s="15">
        <v>281583290</v>
      </c>
      <c r="O47" s="20">
        <v>61210425</v>
      </c>
      <c r="P47" s="31">
        <f t="shared" si="0"/>
        <v>21.737946523744359</v>
      </c>
    </row>
    <row r="48" spans="1:18" ht="15" customHeight="1" x14ac:dyDescent="0.3">
      <c r="A48" s="1"/>
      <c r="B48" s="63" t="s">
        <v>72</v>
      </c>
      <c r="C48" s="64"/>
      <c r="D48" s="64"/>
      <c r="E48" s="64"/>
      <c r="F48" s="64"/>
      <c r="G48" s="64"/>
      <c r="H48" s="64"/>
      <c r="I48" s="65"/>
      <c r="J48" s="2" t="s">
        <v>73</v>
      </c>
      <c r="K48" s="42">
        <v>46268.6</v>
      </c>
      <c r="L48" s="43">
        <v>11139.5</v>
      </c>
      <c r="M48" s="36">
        <f t="shared" si="1"/>
        <v>24.075723060563753</v>
      </c>
      <c r="N48" s="13">
        <v>43986190</v>
      </c>
      <c r="O48" s="19">
        <v>8546175</v>
      </c>
      <c r="P48" s="31">
        <f t="shared" si="0"/>
        <v>19.429223126622244</v>
      </c>
    </row>
    <row r="49" spans="1:16" ht="15" customHeight="1" x14ac:dyDescent="0.3">
      <c r="A49" s="1"/>
      <c r="B49" s="63" t="s">
        <v>92</v>
      </c>
      <c r="C49" s="64"/>
      <c r="D49" s="64"/>
      <c r="E49" s="64"/>
      <c r="F49" s="64"/>
      <c r="G49" s="64"/>
      <c r="H49" s="64"/>
      <c r="I49" s="65"/>
      <c r="J49" s="2" t="s">
        <v>93</v>
      </c>
      <c r="K49" s="42">
        <v>267570.978</v>
      </c>
      <c r="L49" s="43">
        <v>64226.7</v>
      </c>
      <c r="M49" s="36">
        <f>L49/K49*100</f>
        <v>24.003612230321927</v>
      </c>
      <c r="N49" s="13">
        <v>237597100</v>
      </c>
      <c r="O49" s="19">
        <v>52664250</v>
      </c>
      <c r="P49" s="31">
        <f t="shared" si="0"/>
        <v>22.165358920626556</v>
      </c>
    </row>
    <row r="50" spans="1:16" ht="15" customHeight="1" x14ac:dyDescent="0.3">
      <c r="A50" s="67" t="s">
        <v>74</v>
      </c>
      <c r="B50" s="68"/>
      <c r="C50" s="69"/>
      <c r="D50" s="69"/>
      <c r="E50" s="69"/>
      <c r="F50" s="69"/>
      <c r="G50" s="69"/>
      <c r="H50" s="69"/>
      <c r="I50" s="70"/>
      <c r="J50" s="3" t="s">
        <v>75</v>
      </c>
      <c r="K50" s="44">
        <v>75468.568459999995</v>
      </c>
      <c r="L50" s="45">
        <v>14279.956</v>
      </c>
      <c r="M50" s="36">
        <f>L50/K50*100</f>
        <v>18.921726344350486</v>
      </c>
      <c r="N50" s="15">
        <v>74201880</v>
      </c>
      <c r="O50" s="20">
        <v>14246588.52</v>
      </c>
      <c r="P50" s="31">
        <f t="shared" si="0"/>
        <v>19.199767606966294</v>
      </c>
    </row>
    <row r="51" spans="1:16" ht="15" customHeight="1" x14ac:dyDescent="0.3">
      <c r="A51" s="1"/>
      <c r="B51" s="63" t="s">
        <v>76</v>
      </c>
      <c r="C51" s="64"/>
      <c r="D51" s="64"/>
      <c r="E51" s="64"/>
      <c r="F51" s="64"/>
      <c r="G51" s="64"/>
      <c r="H51" s="64"/>
      <c r="I51" s="65"/>
      <c r="J51" s="2" t="s">
        <v>77</v>
      </c>
      <c r="K51" s="42">
        <v>25465.23</v>
      </c>
      <c r="L51" s="43">
        <v>3333.9</v>
      </c>
      <c r="M51" s="36">
        <f>L51/K51*100</f>
        <v>13.091968931755183</v>
      </c>
      <c r="N51" s="13">
        <v>33300380</v>
      </c>
      <c r="O51" s="19">
        <v>9836240</v>
      </c>
      <c r="P51" s="31">
        <f t="shared" si="0"/>
        <v>29.537921188887335</v>
      </c>
    </row>
    <row r="52" spans="1:16" ht="15" customHeight="1" x14ac:dyDescent="0.3">
      <c r="A52" s="1"/>
      <c r="B52" s="63" t="s">
        <v>78</v>
      </c>
      <c r="C52" s="64"/>
      <c r="D52" s="64"/>
      <c r="E52" s="64"/>
      <c r="F52" s="64"/>
      <c r="G52" s="64"/>
      <c r="H52" s="64"/>
      <c r="I52" s="65"/>
      <c r="J52" s="2" t="s">
        <v>79</v>
      </c>
      <c r="K52" s="42">
        <v>50003.338459999999</v>
      </c>
      <c r="L52" s="43">
        <v>10946.056</v>
      </c>
      <c r="M52" s="36">
        <f>L52/K52*100</f>
        <v>21.890650378786731</v>
      </c>
      <c r="N52" s="13">
        <v>40901500</v>
      </c>
      <c r="O52" s="19">
        <v>4410348.5199999996</v>
      </c>
      <c r="P52" s="31">
        <f t="shared" si="0"/>
        <v>10.782852756011392</v>
      </c>
    </row>
    <row r="53" spans="1:16" ht="15" customHeight="1" x14ac:dyDescent="0.3">
      <c r="A53" s="67" t="s">
        <v>80</v>
      </c>
      <c r="B53" s="68"/>
      <c r="C53" s="69"/>
      <c r="D53" s="69"/>
      <c r="E53" s="69"/>
      <c r="F53" s="69"/>
      <c r="G53" s="69"/>
      <c r="H53" s="69"/>
      <c r="I53" s="70"/>
      <c r="J53" s="3" t="s">
        <v>81</v>
      </c>
      <c r="K53" s="44">
        <v>21100.930499999999</v>
      </c>
      <c r="L53" s="45">
        <v>5128.9965599999996</v>
      </c>
      <c r="M53" s="35">
        <f t="shared" si="1"/>
        <v>24.306968642923117</v>
      </c>
      <c r="N53" s="15">
        <v>72622000</v>
      </c>
      <c r="O53" s="20">
        <v>13987874.84</v>
      </c>
      <c r="P53" s="31">
        <f t="shared" si="0"/>
        <v>19.261208504309987</v>
      </c>
    </row>
    <row r="54" spans="1:16" ht="15" customHeight="1" x14ac:dyDescent="0.3">
      <c r="A54" s="1"/>
      <c r="B54" s="79" t="s">
        <v>82</v>
      </c>
      <c r="C54" s="80"/>
      <c r="D54" s="80"/>
      <c r="E54" s="80"/>
      <c r="F54" s="80"/>
      <c r="G54" s="80"/>
      <c r="H54" s="80"/>
      <c r="I54" s="81"/>
      <c r="J54" s="7" t="s">
        <v>83</v>
      </c>
      <c r="K54" s="48">
        <v>21100.930499999999</v>
      </c>
      <c r="L54" s="49">
        <v>5128.9965599999996</v>
      </c>
      <c r="M54" s="53">
        <f>L54*100/K54</f>
        <v>24.306968642923117</v>
      </c>
      <c r="N54" s="17">
        <v>72622000</v>
      </c>
      <c r="O54" s="22">
        <v>13987874.84</v>
      </c>
      <c r="P54" s="33">
        <f>O54*100/N54</f>
        <v>19.261208504309987</v>
      </c>
    </row>
    <row r="55" spans="1:16" s="60" customFormat="1" ht="23.4" customHeight="1" x14ac:dyDescent="0.2">
      <c r="A55" s="39"/>
      <c r="B55" s="76" t="s">
        <v>104</v>
      </c>
      <c r="C55" s="67"/>
      <c r="D55" s="67"/>
      <c r="E55" s="67"/>
      <c r="F55" s="67"/>
      <c r="G55" s="67"/>
      <c r="H55" s="67"/>
      <c r="I55" s="67"/>
      <c r="J55" s="3" t="s">
        <v>103</v>
      </c>
      <c r="K55" s="59">
        <v>0</v>
      </c>
      <c r="L55" s="59">
        <v>0</v>
      </c>
      <c r="M55" s="58">
        <v>0</v>
      </c>
      <c r="N55" s="51">
        <v>159061000</v>
      </c>
      <c r="O55" s="51">
        <v>0</v>
      </c>
      <c r="P55" s="34">
        <f>O55*100/N55</f>
        <v>0</v>
      </c>
    </row>
    <row r="56" spans="1:16" s="60" customFormat="1" ht="17.399999999999999" customHeight="1" x14ac:dyDescent="0.2">
      <c r="B56" s="74" t="s">
        <v>105</v>
      </c>
      <c r="C56" s="75"/>
      <c r="D56" s="75"/>
      <c r="E56" s="75"/>
      <c r="F56" s="75"/>
      <c r="G56" s="75"/>
      <c r="H56" s="75"/>
      <c r="I56" s="75"/>
      <c r="J56" s="61">
        <v>1401</v>
      </c>
      <c r="K56" s="62">
        <v>0</v>
      </c>
      <c r="L56" s="62">
        <v>0</v>
      </c>
      <c r="M56" s="62">
        <v>0</v>
      </c>
      <c r="N56" s="62">
        <v>159061000</v>
      </c>
      <c r="O56" s="62">
        <v>0</v>
      </c>
      <c r="P56" s="62">
        <v>0</v>
      </c>
    </row>
    <row r="57" spans="1:16" x14ac:dyDescent="0.3">
      <c r="A57" s="10"/>
      <c r="B57" s="71" t="s">
        <v>90</v>
      </c>
      <c r="C57" s="72"/>
      <c r="D57" s="72"/>
      <c r="E57" s="72"/>
      <c r="F57" s="72"/>
      <c r="G57" s="72"/>
      <c r="H57" s="72"/>
      <c r="I57" s="73"/>
      <c r="J57" s="54"/>
      <c r="K57" s="55">
        <f>K8+K16+K20+K26+K31+K34+K41+K43+K47+K50+K53</f>
        <v>10133984.925760001</v>
      </c>
      <c r="L57" s="55">
        <f>L8+L16+L20+L26+L31+L34+L41+L43+L50+L53+L47</f>
        <v>2003085.16331</v>
      </c>
      <c r="M57" s="35">
        <f t="shared" si="1"/>
        <v>19.766016803698552</v>
      </c>
      <c r="N57" s="56">
        <f>N8+N16+N20+N26+N31+N34+N41+N43+N47+N50+N53+N55</f>
        <v>11747488698.59</v>
      </c>
      <c r="O57" s="56">
        <f>O8+O16+O20+O26+O31+O34+O41+O43+O47+O50+O53+O55</f>
        <v>1907289979.1299999</v>
      </c>
      <c r="P57" s="57">
        <f t="shared" si="0"/>
        <v>16.235725167021645</v>
      </c>
    </row>
    <row r="60" spans="1:16" x14ac:dyDescent="0.3">
      <c r="C60" s="93"/>
      <c r="D60" s="93"/>
      <c r="E60" s="93"/>
      <c r="F60" s="93"/>
      <c r="G60" s="93"/>
      <c r="H60" s="93"/>
    </row>
    <row r="61" spans="1:16" x14ac:dyDescent="0.3">
      <c r="C61" s="93"/>
      <c r="D61" s="93"/>
      <c r="E61" s="93"/>
      <c r="F61" s="93"/>
      <c r="G61" s="93"/>
      <c r="H61" s="93"/>
      <c r="O61" s="94"/>
      <c r="P61" s="94"/>
    </row>
  </sheetData>
  <mergeCells count="64">
    <mergeCell ref="N5:P5"/>
    <mergeCell ref="N6:N7"/>
    <mergeCell ref="O6:P6"/>
    <mergeCell ref="L6:M6"/>
    <mergeCell ref="C61:H61"/>
    <mergeCell ref="C60:H60"/>
    <mergeCell ref="O61:P61"/>
    <mergeCell ref="A8:I8"/>
    <mergeCell ref="A5:I7"/>
    <mergeCell ref="A20:I20"/>
    <mergeCell ref="B19:I19"/>
    <mergeCell ref="B17:I17"/>
    <mergeCell ref="A16:I16"/>
    <mergeCell ref="B15:I15"/>
    <mergeCell ref="B25:I25"/>
    <mergeCell ref="A4:M4"/>
    <mergeCell ref="J5:J7"/>
    <mergeCell ref="K5:M5"/>
    <mergeCell ref="K6:K7"/>
    <mergeCell ref="B14:I14"/>
    <mergeCell ref="B12:I12"/>
    <mergeCell ref="B11:I11"/>
    <mergeCell ref="B10:I10"/>
    <mergeCell ref="B9:I9"/>
    <mergeCell ref="B13:I13"/>
    <mergeCell ref="B21:I21"/>
    <mergeCell ref="A31:I31"/>
    <mergeCell ref="B29:I29"/>
    <mergeCell ref="B28:I28"/>
    <mergeCell ref="B27:I27"/>
    <mergeCell ref="A26:I26"/>
    <mergeCell ref="B22:I22"/>
    <mergeCell ref="B30:I30"/>
    <mergeCell ref="A1:P1"/>
    <mergeCell ref="A2:P3"/>
    <mergeCell ref="B54:I54"/>
    <mergeCell ref="A53:I53"/>
    <mergeCell ref="B52:I52"/>
    <mergeCell ref="B51:I51"/>
    <mergeCell ref="A50:I50"/>
    <mergeCell ref="B48:I48"/>
    <mergeCell ref="A47:I47"/>
    <mergeCell ref="B46:I46"/>
    <mergeCell ref="B45:I45"/>
    <mergeCell ref="B44:I44"/>
    <mergeCell ref="A43:I43"/>
    <mergeCell ref="B42:I42"/>
    <mergeCell ref="A41:I41"/>
    <mergeCell ref="B18:I18"/>
    <mergeCell ref="B38:I38"/>
    <mergeCell ref="A34:I34"/>
    <mergeCell ref="B49:I49"/>
    <mergeCell ref="B57:I57"/>
    <mergeCell ref="B40:I40"/>
    <mergeCell ref="B39:I39"/>
    <mergeCell ref="B56:I56"/>
    <mergeCell ref="B55:I55"/>
    <mergeCell ref="B33:I33"/>
    <mergeCell ref="B32:I32"/>
    <mergeCell ref="B24:I24"/>
    <mergeCell ref="B23:I23"/>
    <mergeCell ref="B37:I37"/>
    <mergeCell ref="B36:I36"/>
    <mergeCell ref="B35:I35"/>
  </mergeCells>
  <pageMargins left="0.23622047244094491" right="0.23622047244094491" top="0.39370078740157483" bottom="0.23622047244094491" header="0.31496062992125984" footer="0.31496062992125984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Оксана Игоревна Мареева</cp:lastModifiedBy>
  <cp:lastPrinted>2022-01-31T13:39:00Z</cp:lastPrinted>
  <dcterms:created xsi:type="dcterms:W3CDTF">2020-08-10T12:21:59Z</dcterms:created>
  <dcterms:modified xsi:type="dcterms:W3CDTF">2023-04-06T08:59:44Z</dcterms:modified>
</cp:coreProperties>
</file>