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/>
  <mc:AlternateContent xmlns:mc="http://schemas.openxmlformats.org/markup-compatibility/2006">
    <mc:Choice Requires="x15">
      <x15ac:absPath xmlns:x15ac="http://schemas.microsoft.com/office/spreadsheetml/2010/11/ac" url="V:\Информация для сайта\2023\1 квартал 2023\Аналитическая информация об исполнении бюджета за 1 квартал 2023\"/>
    </mc:Choice>
  </mc:AlternateContent>
  <xr:revisionPtr revIDLastSave="0" documentId="13_ncr:1_{5E410978-9ACE-4074-A85C-F2A9117F137C}" xr6:coauthVersionLast="47" xr6:coauthVersionMax="47" xr10:uidLastSave="{00000000-0000-0000-0000-000000000000}"/>
  <bookViews>
    <workbookView xWindow="-108" yWindow="-108" windowWidth="30936" windowHeight="12576" xr2:uid="{00000000-000D-0000-FFFF-FFFF00000000}"/>
  </bookViews>
  <sheets>
    <sheet name="Приложение" sheetId="3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" i="3" l="1"/>
  <c r="D25" i="3" l="1"/>
  <c r="E23" i="3"/>
  <c r="E24" i="3"/>
  <c r="E5" i="3"/>
  <c r="E6" i="3"/>
  <c r="E7" i="3"/>
  <c r="E8" i="3"/>
  <c r="E9" i="3"/>
  <c r="E10" i="3"/>
  <c r="E11" i="3"/>
  <c r="E12" i="3"/>
  <c r="E13" i="3"/>
  <c r="E14" i="3"/>
  <c r="E15" i="3"/>
  <c r="E16" i="3"/>
  <c r="E17" i="3"/>
  <c r="E18" i="3"/>
  <c r="E19" i="3"/>
  <c r="E20" i="3"/>
  <c r="E21" i="3"/>
  <c r="E4" i="3"/>
  <c r="D22" i="3"/>
  <c r="E22" i="3" s="1"/>
  <c r="C22" i="3"/>
  <c r="C25" i="3" s="1"/>
  <c r="F22" i="3"/>
  <c r="F25" i="3" s="1"/>
  <c r="E25" i="3" l="1"/>
  <c r="G5" i="3"/>
  <c r="G6" i="3"/>
  <c r="G7" i="3"/>
  <c r="G8" i="3"/>
  <c r="G9" i="3"/>
  <c r="G10" i="3"/>
  <c r="G11" i="3"/>
  <c r="G12" i="3"/>
  <c r="G13" i="3"/>
  <c r="G15" i="3"/>
  <c r="G16" i="3"/>
  <c r="G17" i="3"/>
  <c r="G18" i="3"/>
  <c r="G19" i="3"/>
  <c r="G20" i="3"/>
  <c r="G25" i="3" l="1"/>
  <c r="G22" i="3"/>
  <c r="G24" i="3"/>
  <c r="G23" i="3"/>
</calcChain>
</file>

<file path=xl/sharedStrings.xml><?xml version="1.0" encoding="utf-8"?>
<sst xmlns="http://schemas.openxmlformats.org/spreadsheetml/2006/main" count="50" uniqueCount="50">
  <si>
    <t>Код целевой статьи расходов</t>
  </si>
  <si>
    <t>Наименование</t>
  </si>
  <si>
    <t>% выполнения плана</t>
  </si>
  <si>
    <t>01 0 00 00000</t>
  </si>
  <si>
    <t>ИТОГО ПО ПРОГРАММАМ</t>
  </si>
  <si>
    <t>РАСХОДЫ ВСЕГО</t>
  </si>
  <si>
    <t>99 0 00 00000</t>
  </si>
  <si>
    <t>02 0 00 00000</t>
  </si>
  <si>
    <t>03 0 00 00000</t>
  </si>
  <si>
    <t>04 0 00 00000</t>
  </si>
  <si>
    <t>06 0 00 00000</t>
  </si>
  <si>
    <t>07 0 00 00000</t>
  </si>
  <si>
    <t>08 0 00 00000</t>
  </si>
  <si>
    <t>09 0 00 00000</t>
  </si>
  <si>
    <t>10 0 00 00000</t>
  </si>
  <si>
    <t>11 0 00 00000</t>
  </si>
  <si>
    <t>12 0 00 00000</t>
  </si>
  <si>
    <t>13 0 00 00000</t>
  </si>
  <si>
    <t>14 0 00 00000</t>
  </si>
  <si>
    <t>15 0 00 00000</t>
  </si>
  <si>
    <t>16 0 00 00000</t>
  </si>
  <si>
    <t>17 0 00 00000</t>
  </si>
  <si>
    <t>18 0 00 00000</t>
  </si>
  <si>
    <t>Муниципальная программа "Жилище"</t>
  </si>
  <si>
    <t>05 0 00 00000</t>
  </si>
  <si>
    <t>95 - Руководство и управление в сфере установленных функций органов местного самоуправления</t>
  </si>
  <si>
    <t>99 - Непрограммные расходы</t>
  </si>
  <si>
    <t>Муниципальная программа "Здравоохранение"</t>
  </si>
  <si>
    <t>Муниципальная программа "Культура"</t>
  </si>
  <si>
    <t>Муниципальная программа "Образование"</t>
  </si>
  <si>
    <t>Муниципальная программа "Социальная защита населения"</t>
  </si>
  <si>
    <t>Муниципальная программа "Спорт"</t>
  </si>
  <si>
    <t>95 0 00 00000</t>
  </si>
  <si>
    <t>Муниципальная программа "Развитие сельского хозяйства"</t>
  </si>
  <si>
    <t>Муниципальная программа "Экология и окружающая среда"</t>
  </si>
  <si>
    <t>Муниципальная программа "Безопасность и обеспечение безопасности жизнедеятельности населения"</t>
  </si>
  <si>
    <t>Муниципальная программа "Развитие инженерной инфраструктуры и энергоэффективности"</t>
  </si>
  <si>
    <t>Муниципальная программа "Предпринимательство"</t>
  </si>
  <si>
    <t>Муниципальная программа "Управление имуществом и муниципальными финансами"</t>
  </si>
  <si>
    <t>Муниципальная программа "Развитие институтов гражданского общества, повышение эффективности местного самоуправления и реализации молодежной политики"</t>
  </si>
  <si>
    <t>Муниципальная программа "Развитие и функционирование дорожно-транспортного комплекса"</t>
  </si>
  <si>
    <t>Муниципальная программа "Цифровое муниципальное образование"</t>
  </si>
  <si>
    <t>Муниципальная программа "Архитектура и градостроительство"</t>
  </si>
  <si>
    <t>Муниципальная программа "Формирование современной комфортной городской среды"</t>
  </si>
  <si>
    <t>Муниципальная программа "Строительство объектов социальной инфраструктуры"</t>
  </si>
  <si>
    <r>
      <t xml:space="preserve">Сведения об исполнении бюджета  городского округа Истра Московской области по расходам в разрезе муниципальных программ в сравнении с соответствующим периодом прошлого года (по состоянию на </t>
    </r>
    <r>
      <rPr>
        <i/>
        <sz val="11"/>
        <color theme="0" tint="-0.499984740745262"/>
        <rFont val="Times New Roman"/>
        <family val="1"/>
        <charset val="204"/>
      </rPr>
      <t>01.04.2023</t>
    </r>
    <r>
      <rPr>
        <b/>
        <sz val="11"/>
        <rFont val="Times New Roman"/>
        <family val="1"/>
        <charset val="204"/>
      </rPr>
      <t>)</t>
    </r>
  </si>
  <si>
    <r>
      <t xml:space="preserve">Утвержденные бюджетные назначения на </t>
    </r>
    <r>
      <rPr>
        <i/>
        <sz val="9"/>
        <color theme="0" tint="-0.499984740745262"/>
        <rFont val="Times New Roman"/>
        <family val="1"/>
        <charset val="204"/>
      </rPr>
      <t>2023 год</t>
    </r>
    <r>
      <rPr>
        <sz val="9"/>
        <color rgb="FF000000"/>
        <rFont val="Times New Roman"/>
        <family val="1"/>
        <charset val="204"/>
      </rPr>
      <t>, тыс. руб.</t>
    </r>
  </si>
  <si>
    <r>
      <t xml:space="preserve">Фактически исполнено по состоянию на </t>
    </r>
    <r>
      <rPr>
        <i/>
        <sz val="9"/>
        <color theme="0" tint="-0.499984740745262"/>
        <rFont val="Times New Roman"/>
        <family val="1"/>
        <charset val="204"/>
      </rPr>
      <t>01.04.2023</t>
    </r>
    <r>
      <rPr>
        <sz val="9"/>
        <color rgb="FF000000"/>
        <rFont val="Times New Roman"/>
        <family val="1"/>
        <charset val="204"/>
      </rPr>
      <t>, тыс. руб.</t>
    </r>
  </si>
  <si>
    <r>
      <t xml:space="preserve">Фактически исполнено по состоянию на </t>
    </r>
    <r>
      <rPr>
        <i/>
        <sz val="9"/>
        <color theme="0" tint="-0.499984740745262"/>
        <rFont val="Times New Roman"/>
        <family val="1"/>
        <charset val="204"/>
      </rPr>
      <t>01.04.2022</t>
    </r>
    <r>
      <rPr>
        <sz val="9"/>
        <color rgb="FF000000"/>
        <rFont val="Times New Roman"/>
        <family val="1"/>
        <charset val="204"/>
      </rPr>
      <t>, тыс. руб.</t>
    </r>
  </si>
  <si>
    <r>
      <t xml:space="preserve">Темп роста к соответствующему периоду </t>
    </r>
    <r>
      <rPr>
        <i/>
        <sz val="9"/>
        <color theme="0" tint="-0.499984740745262"/>
        <rFont val="Times New Roman"/>
        <family val="1"/>
        <charset val="204"/>
      </rPr>
      <t>2022</t>
    </r>
    <r>
      <rPr>
        <sz val="9"/>
        <color rgb="FF000000"/>
        <rFont val="Times New Roman"/>
        <family val="1"/>
        <charset val="204"/>
      </rPr>
      <t xml:space="preserve"> года, %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</si>
</sst>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,"/>
  </numFmts>
  <fonts count="15" x14ac:knownFonts="1"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i/>
      <sz val="11"/>
      <color theme="0" tint="-0.499984740745262"/>
      <name val="Times New Roman"/>
      <family val="1"/>
      <charset val="204"/>
    </font>
    <font>
      <i/>
      <sz val="9"/>
      <color theme="0" tint="-0.499984740745262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color indexed="8"/>
      <name val="Arial"/>
      <family val="2"/>
      <charset val="204"/>
    </font>
    <font>
      <sz val="10"/>
      <name val="Arial"/>
      <family val="2"/>
      <charset val="204"/>
    </font>
    <font>
      <b/>
      <sz val="9"/>
      <color theme="1"/>
      <name val="Times New Roman"/>
      <family val="1"/>
      <charset val="204"/>
    </font>
    <font>
      <b/>
      <sz val="8"/>
      <color indexed="8"/>
      <name val="Arial"/>
      <family val="2"/>
      <charset val="204"/>
    </font>
    <font>
      <sz val="8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b/>
      <sz val="8"/>
      <color rgb="FF000000"/>
      <name val="Arial"/>
    </font>
  </fonts>
  <fills count="3">
    <fill>
      <patternFill patternType="none"/>
    </fill>
    <fill>
      <patternFill patternType="gray125"/>
    </fill>
    <fill>
      <patternFill patternType="solid">
        <fgColor rgb="FFFFFFFF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9" fillId="0" borderId="0"/>
  </cellStyleXfs>
  <cellXfs count="17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4" fillId="0" borderId="0" xfId="0" applyFont="1"/>
    <xf numFmtId="0" fontId="2" fillId="0" borderId="1" xfId="0" applyFont="1" applyBorder="1" applyAlignment="1">
      <alignment horizontal="center" vertical="center"/>
    </xf>
    <xf numFmtId="0" fontId="8" fillId="0" borderId="2" xfId="0" applyFont="1" applyBorder="1" applyAlignment="1">
      <alignment vertical="center" wrapText="1"/>
    </xf>
    <xf numFmtId="164" fontId="11" fillId="0" borderId="1" xfId="0" applyNumberFormat="1" applyFont="1" applyBorder="1" applyAlignment="1">
      <alignment horizontal="right" vertical="center"/>
    </xf>
    <xf numFmtId="4" fontId="4" fillId="0" borderId="3" xfId="0" applyNumberFormat="1" applyFont="1" applyBorder="1" applyAlignment="1">
      <alignment horizontal="right" vertical="center" wrapText="1"/>
    </xf>
    <xf numFmtId="4" fontId="10" fillId="0" borderId="3" xfId="0" applyNumberFormat="1" applyFont="1" applyBorder="1" applyAlignment="1">
      <alignment horizontal="right" vertical="center" wrapText="1"/>
    </xf>
    <xf numFmtId="0" fontId="2" fillId="0" borderId="4" xfId="0" applyFont="1" applyBorder="1" applyAlignment="1">
      <alignment horizontal="center" vertical="center" wrapText="1"/>
    </xf>
    <xf numFmtId="164" fontId="12" fillId="2" borderId="1" xfId="0" applyNumberFormat="1" applyFont="1" applyFill="1" applyBorder="1" applyAlignment="1">
      <alignment horizontal="right" vertical="center"/>
    </xf>
    <xf numFmtId="164" fontId="13" fillId="2" borderId="1" xfId="0" applyNumberFormat="1" applyFont="1" applyFill="1" applyBorder="1" applyAlignment="1">
      <alignment horizontal="right" vertical="center"/>
    </xf>
    <xf numFmtId="164" fontId="8" fillId="0" borderId="1" xfId="0" applyNumberFormat="1" applyFont="1" applyBorder="1" applyAlignment="1">
      <alignment horizontal="right" vertical="center"/>
    </xf>
    <xf numFmtId="164" fontId="14" fillId="0" borderId="1" xfId="0" applyNumberFormat="1" applyFont="1" applyBorder="1" applyAlignment="1">
      <alignment horizontal="right" vertical="center"/>
    </xf>
    <xf numFmtId="0" fontId="1" fillId="0" borderId="0" xfId="0" applyFont="1" applyAlignment="1">
      <alignment horizontal="center" wrapText="1"/>
    </xf>
    <xf numFmtId="4" fontId="4" fillId="0" borderId="1" xfId="0" applyNumberFormat="1" applyFont="1" applyBorder="1" applyAlignment="1">
      <alignment horizontal="right" vertical="center" wrapText="1"/>
    </xf>
    <xf numFmtId="4" fontId="10" fillId="0" borderId="1" xfId="0" applyNumberFormat="1" applyFont="1" applyBorder="1" applyAlignment="1">
      <alignment horizontal="right" vertical="center" wrapText="1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7"/>
  <sheetViews>
    <sheetView tabSelected="1" zoomScaleNormal="100" workbookViewId="0">
      <selection activeCell="J16" sqref="J16"/>
    </sheetView>
  </sheetViews>
  <sheetFormatPr defaultRowHeight="14.4" x14ac:dyDescent="0.3"/>
  <cols>
    <col min="1" max="1" width="11.33203125" customWidth="1"/>
    <col min="2" max="2" width="60.44140625" customWidth="1"/>
    <col min="3" max="4" width="15.44140625" customWidth="1"/>
    <col min="5" max="5" width="9.6640625" customWidth="1"/>
    <col min="6" max="7" width="15.44140625" customWidth="1"/>
    <col min="10" max="10" width="10.88671875" customWidth="1"/>
  </cols>
  <sheetData>
    <row r="1" spans="1:7" ht="47.25" customHeight="1" x14ac:dyDescent="0.3">
      <c r="A1" s="14" t="s">
        <v>45</v>
      </c>
      <c r="B1" s="14"/>
      <c r="C1" s="14"/>
      <c r="D1" s="14"/>
      <c r="E1" s="14"/>
      <c r="F1" s="14"/>
      <c r="G1" s="14"/>
    </row>
    <row r="3" spans="1:7" ht="60" x14ac:dyDescent="0.3">
      <c r="A3" s="1" t="s">
        <v>0</v>
      </c>
      <c r="B3" s="1" t="s">
        <v>1</v>
      </c>
      <c r="C3" s="9" t="s">
        <v>46</v>
      </c>
      <c r="D3" s="9" t="s">
        <v>47</v>
      </c>
      <c r="E3" s="1" t="s">
        <v>2</v>
      </c>
      <c r="F3" s="1" t="s">
        <v>48</v>
      </c>
      <c r="G3" s="1" t="s">
        <v>49</v>
      </c>
    </row>
    <row r="4" spans="1:7" x14ac:dyDescent="0.3">
      <c r="A4" s="4" t="s">
        <v>3</v>
      </c>
      <c r="B4" s="5" t="s">
        <v>27</v>
      </c>
      <c r="C4" s="10">
        <v>1000000</v>
      </c>
      <c r="D4" s="10">
        <v>10000</v>
      </c>
      <c r="E4" s="7">
        <f>D4/C4*100</f>
        <v>1</v>
      </c>
      <c r="F4" s="12">
        <v>40000</v>
      </c>
      <c r="G4" s="15">
        <f>((D4/F4/10)*1000)</f>
        <v>25</v>
      </c>
    </row>
    <row r="5" spans="1:7" x14ac:dyDescent="0.3">
      <c r="A5" s="4" t="s">
        <v>7</v>
      </c>
      <c r="B5" s="5" t="s">
        <v>28</v>
      </c>
      <c r="C5" s="10">
        <v>624974365.50999999</v>
      </c>
      <c r="D5" s="10">
        <v>124466279.98</v>
      </c>
      <c r="E5" s="7">
        <f t="shared" ref="E5:E25" si="0">D5/C5*100</f>
        <v>19.915421631482655</v>
      </c>
      <c r="F5" s="12">
        <v>172651093.53999999</v>
      </c>
      <c r="G5" s="15">
        <f>((D5/F5/10)*1000)</f>
        <v>72.091220175888168</v>
      </c>
    </row>
    <row r="6" spans="1:7" x14ac:dyDescent="0.3">
      <c r="A6" s="4" t="s">
        <v>8</v>
      </c>
      <c r="B6" s="5" t="s">
        <v>29</v>
      </c>
      <c r="C6" s="10">
        <v>4418578738.4799995</v>
      </c>
      <c r="D6" s="10">
        <v>902294326.19000006</v>
      </c>
      <c r="E6" s="7">
        <f t="shared" si="0"/>
        <v>20.420465031712691</v>
      </c>
      <c r="F6" s="12">
        <v>880167375.00999999</v>
      </c>
      <c r="G6" s="15">
        <f>((D6/F6/10)*1000)</f>
        <v>102.51394812035026</v>
      </c>
    </row>
    <row r="7" spans="1:7" x14ac:dyDescent="0.3">
      <c r="A7" s="4" t="s">
        <v>9</v>
      </c>
      <c r="B7" s="5" t="s">
        <v>30</v>
      </c>
      <c r="C7" s="10">
        <v>56026850.240000002</v>
      </c>
      <c r="D7" s="10">
        <v>8821325.5899999999</v>
      </c>
      <c r="E7" s="7">
        <f t="shared" si="0"/>
        <v>15.74481797961591</v>
      </c>
      <c r="F7" s="12">
        <v>12812446.57</v>
      </c>
      <c r="G7" s="15">
        <f>((D7/F7/10)*1000)</f>
        <v>68.849657571684219</v>
      </c>
    </row>
    <row r="8" spans="1:7" x14ac:dyDescent="0.3">
      <c r="A8" s="4" t="s">
        <v>24</v>
      </c>
      <c r="B8" s="5" t="s">
        <v>31</v>
      </c>
      <c r="C8" s="10">
        <v>255785490</v>
      </c>
      <c r="D8" s="10">
        <v>56172400</v>
      </c>
      <c r="E8" s="7">
        <f t="shared" si="0"/>
        <v>21.960745310455255</v>
      </c>
      <c r="F8" s="12">
        <v>60075300</v>
      </c>
      <c r="G8" s="15">
        <f>((D8/F8/10)*1000)</f>
        <v>93.50332000006658</v>
      </c>
    </row>
    <row r="9" spans="1:7" x14ac:dyDescent="0.3">
      <c r="A9" s="4" t="s">
        <v>10</v>
      </c>
      <c r="B9" s="5" t="s">
        <v>33</v>
      </c>
      <c r="C9" s="10">
        <v>33061150</v>
      </c>
      <c r="D9" s="10">
        <v>2104383.69</v>
      </c>
      <c r="E9" s="7">
        <f t="shared" si="0"/>
        <v>6.3651255022889401</v>
      </c>
      <c r="F9" s="12">
        <v>988871.27</v>
      </c>
      <c r="G9" s="15">
        <f>((D9/F9/10)*1000)</f>
        <v>212.80663660093995</v>
      </c>
    </row>
    <row r="10" spans="1:7" x14ac:dyDescent="0.3">
      <c r="A10" s="4" t="s">
        <v>11</v>
      </c>
      <c r="B10" s="5" t="s">
        <v>34</v>
      </c>
      <c r="C10" s="10">
        <v>94230980</v>
      </c>
      <c r="D10" s="10">
        <v>20143861.890000001</v>
      </c>
      <c r="E10" s="7">
        <f t="shared" si="0"/>
        <v>21.377111741807205</v>
      </c>
      <c r="F10" s="12">
        <v>21793660.050000001</v>
      </c>
      <c r="G10" s="15">
        <f>((D10/F10/10)*1000)</f>
        <v>92.429916974868107</v>
      </c>
    </row>
    <row r="11" spans="1:7" ht="20.399999999999999" x14ac:dyDescent="0.3">
      <c r="A11" s="4" t="s">
        <v>12</v>
      </c>
      <c r="B11" s="5" t="s">
        <v>35</v>
      </c>
      <c r="C11" s="10">
        <v>435547460</v>
      </c>
      <c r="D11" s="10">
        <v>81263649.489999995</v>
      </c>
      <c r="E11" s="7">
        <f t="shared" si="0"/>
        <v>18.657817334074224</v>
      </c>
      <c r="F11" s="12">
        <v>81707580.75</v>
      </c>
      <c r="G11" s="15">
        <f>((D11/F11/10)*1000)</f>
        <v>99.456682897810538</v>
      </c>
    </row>
    <row r="12" spans="1:7" x14ac:dyDescent="0.3">
      <c r="A12" s="4" t="s">
        <v>13</v>
      </c>
      <c r="B12" s="5" t="s">
        <v>23</v>
      </c>
      <c r="C12" s="10">
        <v>246447200</v>
      </c>
      <c r="D12" s="10">
        <v>8458727.1799999997</v>
      </c>
      <c r="E12" s="7">
        <f t="shared" si="0"/>
        <v>3.4322675120674933</v>
      </c>
      <c r="F12" s="12">
        <v>7880271.2999999998</v>
      </c>
      <c r="G12" s="15">
        <f>((D12/F12/10)*1000)</f>
        <v>107.34055793231383</v>
      </c>
    </row>
    <row r="13" spans="1:7" ht="20.399999999999999" x14ac:dyDescent="0.3">
      <c r="A13" s="4" t="s">
        <v>14</v>
      </c>
      <c r="B13" s="5" t="s">
        <v>36</v>
      </c>
      <c r="C13" s="10">
        <v>584445280</v>
      </c>
      <c r="D13" s="10">
        <v>71523815.840000004</v>
      </c>
      <c r="E13" s="7">
        <f t="shared" si="0"/>
        <v>12.237897761788751</v>
      </c>
      <c r="F13" s="12">
        <v>10535359.119999999</v>
      </c>
      <c r="G13" s="15">
        <f>((D13/F13/10)*1000)</f>
        <v>678.89300236782071</v>
      </c>
    </row>
    <row r="14" spans="1:7" x14ac:dyDescent="0.3">
      <c r="A14" s="4" t="s">
        <v>15</v>
      </c>
      <c r="B14" s="5" t="s">
        <v>37</v>
      </c>
      <c r="C14" s="10">
        <v>1270000</v>
      </c>
      <c r="D14" s="10">
        <v>0</v>
      </c>
      <c r="E14" s="7">
        <f t="shared" si="0"/>
        <v>0</v>
      </c>
      <c r="F14" s="12">
        <v>0</v>
      </c>
      <c r="G14" s="15">
        <v>0</v>
      </c>
    </row>
    <row r="15" spans="1:7" x14ac:dyDescent="0.3">
      <c r="A15" s="4" t="s">
        <v>16</v>
      </c>
      <c r="B15" s="5" t="s">
        <v>38</v>
      </c>
      <c r="C15" s="10">
        <v>1051850393.45</v>
      </c>
      <c r="D15" s="10">
        <v>176795918.90000001</v>
      </c>
      <c r="E15" s="7">
        <f t="shared" si="0"/>
        <v>16.808086016883163</v>
      </c>
      <c r="F15" s="12">
        <v>134923961.27000001</v>
      </c>
      <c r="G15" s="15">
        <f>((D15/F15/10)*1000)</f>
        <v>131.03374466319505</v>
      </c>
    </row>
    <row r="16" spans="1:7" ht="20.399999999999999" x14ac:dyDescent="0.3">
      <c r="A16" s="4" t="s">
        <v>17</v>
      </c>
      <c r="B16" s="5" t="s">
        <v>39</v>
      </c>
      <c r="C16" s="10">
        <v>105218230.68000001</v>
      </c>
      <c r="D16" s="10">
        <v>19120768.52</v>
      </c>
      <c r="E16" s="7">
        <f t="shared" si="0"/>
        <v>18.1724862663315</v>
      </c>
      <c r="F16" s="12">
        <v>19184306</v>
      </c>
      <c r="G16" s="15">
        <f>((D16/F16/10)*1000)</f>
        <v>99.668804907511372</v>
      </c>
    </row>
    <row r="17" spans="1:7" ht="20.399999999999999" x14ac:dyDescent="0.3">
      <c r="A17" s="4" t="s">
        <v>18</v>
      </c>
      <c r="B17" s="5" t="s">
        <v>40</v>
      </c>
      <c r="C17" s="10">
        <v>667608180</v>
      </c>
      <c r="D17" s="10">
        <v>100931701.01000001</v>
      </c>
      <c r="E17" s="7">
        <f t="shared" si="0"/>
        <v>15.118403883247804</v>
      </c>
      <c r="F17" s="12">
        <v>93329824.019999996</v>
      </c>
      <c r="G17" s="15">
        <f>((D17/F17/10)*1000)</f>
        <v>108.14517446038577</v>
      </c>
    </row>
    <row r="18" spans="1:7" x14ac:dyDescent="0.3">
      <c r="A18" s="4" t="s">
        <v>19</v>
      </c>
      <c r="B18" s="5" t="s">
        <v>41</v>
      </c>
      <c r="C18" s="10">
        <v>148132526.19</v>
      </c>
      <c r="D18" s="10">
        <v>32501641.699999999</v>
      </c>
      <c r="E18" s="7">
        <f t="shared" si="0"/>
        <v>21.940921778591861</v>
      </c>
      <c r="F18" s="12">
        <v>21569370.530000001</v>
      </c>
      <c r="G18" s="15">
        <f>((D18/F18/10)*1000)</f>
        <v>150.6842383499079</v>
      </c>
    </row>
    <row r="19" spans="1:7" x14ac:dyDescent="0.3">
      <c r="A19" s="4" t="s">
        <v>20</v>
      </c>
      <c r="B19" s="5" t="s">
        <v>42</v>
      </c>
      <c r="C19" s="10">
        <v>14957892</v>
      </c>
      <c r="D19" s="10">
        <v>800789.61</v>
      </c>
      <c r="E19" s="7">
        <f t="shared" si="0"/>
        <v>5.3536260991856333</v>
      </c>
      <c r="F19" s="12">
        <v>699020.5</v>
      </c>
      <c r="G19" s="15">
        <f>((D19/F19/10)*1000)</f>
        <v>114.55881622928084</v>
      </c>
    </row>
    <row r="20" spans="1:7" ht="20.399999999999999" x14ac:dyDescent="0.3">
      <c r="A20" s="4" t="s">
        <v>21</v>
      </c>
      <c r="B20" s="5" t="s">
        <v>43</v>
      </c>
      <c r="C20" s="10">
        <v>2222714923.4499998</v>
      </c>
      <c r="D20" s="10">
        <v>256177871.66</v>
      </c>
      <c r="E20" s="7">
        <f t="shared" si="0"/>
        <v>11.52544885343965</v>
      </c>
      <c r="F20" s="12">
        <v>224382977.16999999</v>
      </c>
      <c r="G20" s="15">
        <f>((D20/F20/10)*1000)</f>
        <v>114.169922732557</v>
      </c>
    </row>
    <row r="21" spans="1:7" x14ac:dyDescent="0.3">
      <c r="A21" s="4" t="s">
        <v>22</v>
      </c>
      <c r="B21" s="5" t="s">
        <v>44</v>
      </c>
      <c r="C21" s="10">
        <v>746736012.34000003</v>
      </c>
      <c r="D21" s="10">
        <v>39639175.479999997</v>
      </c>
      <c r="E21" s="7">
        <f t="shared" si="0"/>
        <v>5.3083251410073533</v>
      </c>
      <c r="F21" s="12">
        <v>243049796.81999999</v>
      </c>
      <c r="G21" s="15">
        <v>0</v>
      </c>
    </row>
    <row r="22" spans="1:7" x14ac:dyDescent="0.3">
      <c r="A22" s="4"/>
      <c r="B22" s="2" t="s">
        <v>4</v>
      </c>
      <c r="C22" s="11">
        <f>SUM(C4:C21)</f>
        <v>11708585672.34</v>
      </c>
      <c r="D22" s="11">
        <f>SUM(D4:D21)</f>
        <v>1901226636.7300005</v>
      </c>
      <c r="E22" s="8">
        <f t="shared" si="0"/>
        <v>16.237884659471717</v>
      </c>
      <c r="F22" s="6">
        <f>SUM(F4:F21)</f>
        <v>1985791213.9199996</v>
      </c>
      <c r="G22" s="16">
        <f>((D22/F22/10)*1000)</f>
        <v>95.741517204970066</v>
      </c>
    </row>
    <row r="23" spans="1:7" ht="20.399999999999999" x14ac:dyDescent="0.3">
      <c r="A23" s="4" t="s">
        <v>32</v>
      </c>
      <c r="B23" s="5" t="s">
        <v>25</v>
      </c>
      <c r="C23" s="10">
        <v>18226700</v>
      </c>
      <c r="D23" s="10">
        <v>3281229.36</v>
      </c>
      <c r="E23" s="7">
        <f t="shared" si="0"/>
        <v>18.002322746300756</v>
      </c>
      <c r="F23" s="12">
        <v>2708560.61</v>
      </c>
      <c r="G23" s="15">
        <f>((D23/F23/10)*1000)</f>
        <v>121.14291804605399</v>
      </c>
    </row>
    <row r="24" spans="1:7" x14ac:dyDescent="0.3">
      <c r="A24" s="4" t="s">
        <v>6</v>
      </c>
      <c r="B24" s="5" t="s">
        <v>26</v>
      </c>
      <c r="C24" s="10">
        <v>20676326.25</v>
      </c>
      <c r="D24" s="10">
        <v>2782113.04</v>
      </c>
      <c r="E24" s="7">
        <f t="shared" si="0"/>
        <v>13.455548177955453</v>
      </c>
      <c r="F24" s="12">
        <v>14585388.779999999</v>
      </c>
      <c r="G24" s="15">
        <f>((D24/F24/10)*1000)</f>
        <v>19.074658083951331</v>
      </c>
    </row>
    <row r="25" spans="1:7" x14ac:dyDescent="0.3">
      <c r="A25" s="4"/>
      <c r="B25" s="2" t="s">
        <v>5</v>
      </c>
      <c r="C25" s="6">
        <f>C22+C23+C24</f>
        <v>11747488698.59</v>
      </c>
      <c r="D25" s="6">
        <f>D22+D23+D24</f>
        <v>1907289979.1300004</v>
      </c>
      <c r="E25" s="8">
        <f t="shared" si="0"/>
        <v>16.235725167021648</v>
      </c>
      <c r="F25" s="13">
        <f>F22+F23+F24</f>
        <v>2003085163.3099995</v>
      </c>
      <c r="G25" s="16">
        <f>((D25/F25/10)*1000)</f>
        <v>95.217618005731609</v>
      </c>
    </row>
    <row r="27" spans="1:7" x14ac:dyDescent="0.3">
      <c r="A27" s="3"/>
    </row>
  </sheetData>
  <mergeCells count="1">
    <mergeCell ref="A1:G1"/>
  </mergeCells>
  <pageMargins left="0.7" right="0.7" top="0.75" bottom="0.75" header="0.3" footer="0.3"/>
  <pageSetup paperSize="9" scale="6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KovalevAM</dc:creator>
  <cp:lastModifiedBy>Оксана Игоревна Мареева</cp:lastModifiedBy>
  <cp:lastPrinted>2022-02-02T08:27:00Z</cp:lastPrinted>
  <dcterms:created xsi:type="dcterms:W3CDTF">2017-12-11T14:03:53Z</dcterms:created>
  <dcterms:modified xsi:type="dcterms:W3CDTF">2023-04-04T09:26:29Z</dcterms:modified>
</cp:coreProperties>
</file>